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ADQUISICIONES" sheetId="1" r:id="rId1"/>
    <sheet name="arrendamientos" sheetId="2" r:id="rId2"/>
  </sheets>
  <definedNames/>
  <calcPr fullCalcOnLoad="1"/>
</workbook>
</file>

<file path=xl/sharedStrings.xml><?xml version="1.0" encoding="utf-8"?>
<sst xmlns="http://schemas.openxmlformats.org/spreadsheetml/2006/main" count="445" uniqueCount="341">
  <si>
    <t>SECRETARÍA DE ECONOMÍA</t>
  </si>
  <si>
    <t>UR</t>
  </si>
  <si>
    <t>FI</t>
  </si>
  <si>
    <t>FU</t>
  </si>
  <si>
    <t>SF</t>
  </si>
  <si>
    <t>MO</t>
  </si>
  <si>
    <t>PP</t>
  </si>
  <si>
    <t>PR</t>
  </si>
  <si>
    <t>PDA</t>
  </si>
  <si>
    <t>NOMBRE / DESCRIPCIÓN</t>
  </si>
  <si>
    <t>MONTO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</si>
  <si>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</si>
  <si>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</si>
  <si>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</si>
  <si>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</si>
  <si>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</si>
  <si>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</si>
  <si>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</si>
  <si>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</si>
  <si>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</si>
  <si>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</si>
  <si>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</si>
  <si>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</si>
  <si>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DEP: 2.009</t>
  </si>
  <si>
    <t>2.009.01</t>
  </si>
  <si>
    <t>F</t>
  </si>
  <si>
    <t>109</t>
  </si>
  <si>
    <t>01</t>
  </si>
  <si>
    <t>VINCULACIÓN LABORAL, CAPACITACIÓN Y FORTALECIMIENTO AL AUTOEMPLEO</t>
  </si>
  <si>
    <t>2000</t>
  </si>
  <si>
    <t>MATERIALES Y SUMINISTROS</t>
  </si>
  <si>
    <t>2110400</t>
  </si>
  <si>
    <t>MATERIAL PARA MANTENIMIENTO DE LA OFICINA</t>
  </si>
  <si>
    <t>2110700</t>
  </si>
  <si>
    <t>PIGMENTOS O COLORANTES PARA USO EN OFICINAS</t>
  </si>
  <si>
    <t>2120100</t>
  </si>
  <si>
    <t>MATERIALES PARA IMPRESIÓN Y REPRODUCCIÓN</t>
  </si>
  <si>
    <t>2150300</t>
  </si>
  <si>
    <t>MATERIAL DE COMUNICACIÓN</t>
  </si>
  <si>
    <t>2210500</t>
  </si>
  <si>
    <t>PRODUCTOS DIVERSOS PARA ALIMENTACIÓN DE PERSONAS</t>
  </si>
  <si>
    <t>2450100</t>
  </si>
  <si>
    <t>ARTÍCULOS Y MATERIAL DE OFICINA EN VIDRIO</t>
  </si>
  <si>
    <t>2520100</t>
  </si>
  <si>
    <t>FERTILIZANTES, PESTICIDAS Y OTROS AGROQUÍMICOS</t>
  </si>
  <si>
    <t>2530100</t>
  </si>
  <si>
    <t>MEDICINAS Y PRODUCTOS FARMACÉUTICOS DE APLICACIÓN HUMANA</t>
  </si>
  <si>
    <t>2560100</t>
  </si>
  <si>
    <t>FIBRAS SINTÉTICAS, HULES, PLÁSTICOS Y DERIVADOS</t>
  </si>
  <si>
    <t>2610100</t>
  </si>
  <si>
    <t>COMBUSTIBLES, LUBRICANTES Y ADITIVOS</t>
  </si>
  <si>
    <t>2710600</t>
  </si>
  <si>
    <t>PRODUCTOS TEXTILES ADQUIRIDOS COMO VESTUARIO Y UNIFORMES</t>
  </si>
  <si>
    <t>2720500</t>
  </si>
  <si>
    <t>PRODUCTOS DE PAPEL Y DE HULE PARA SEGURIDAD Y PROTECCIÓN PERSONAL</t>
  </si>
  <si>
    <t>2730100</t>
  </si>
  <si>
    <t>ARTÍCULOS DEPORTIVOS Y DE CAMPAÑA</t>
  </si>
  <si>
    <t>2740100</t>
  </si>
  <si>
    <t>PRODUCTOS TEXTILES</t>
  </si>
  <si>
    <t>2960400</t>
  </si>
  <si>
    <t>ARTÍCULOS ELECTRÓNICOS MENORES PARA EQUIPO DE TRANSPORTE</t>
  </si>
  <si>
    <t>3000</t>
  </si>
  <si>
    <t>SERVICIOS GENERALES</t>
  </si>
  <si>
    <t>3110100</t>
  </si>
  <si>
    <t>ENERGÍA ELÉCTRICA</t>
  </si>
  <si>
    <t>3130100</t>
  </si>
  <si>
    <t>AGUA</t>
  </si>
  <si>
    <t>3140100</t>
  </si>
  <si>
    <t>TELEFONÍA TRADICIONAL</t>
  </si>
  <si>
    <t>3150100</t>
  </si>
  <si>
    <t>TELEFONÍA CELULAR</t>
  </si>
  <si>
    <t>3160200</t>
  </si>
  <si>
    <t>SERVICIOS DE TELECOMUNICACIONES</t>
  </si>
  <si>
    <t>3170100</t>
  </si>
  <si>
    <t>SERVICIOS DE ACCESO DE INTERNET, REDES Y PROCESAMIENTO DE INFORMACIÓN</t>
  </si>
  <si>
    <t>3180100</t>
  </si>
  <si>
    <t>SERVICIO POSTAL</t>
  </si>
  <si>
    <t>3180200</t>
  </si>
  <si>
    <t>SERVICIO TELEGRÁFICO</t>
  </si>
  <si>
    <t>3190100</t>
  </si>
  <si>
    <t>SERVICIOS INTEGRALES DE TELECOMUNICACIÓN</t>
  </si>
  <si>
    <t>3190200</t>
  </si>
  <si>
    <t>CONTRATACIÓN DE OTROS SERVICIOS</t>
  </si>
  <si>
    <t>3220100</t>
  </si>
  <si>
    <t>ARRENDAMIENTO DE EDIFICIOS</t>
  </si>
  <si>
    <t>3230100</t>
  </si>
  <si>
    <t>ARRENDAMIENTO DE EQUIPO Y BIENES INFORMÁTICOS</t>
  </si>
  <si>
    <t>3230200</t>
  </si>
  <si>
    <t>ARRENDAMIENTO DE MOBILIARIO</t>
  </si>
  <si>
    <t>3250100</t>
  </si>
  <si>
    <t>ARRENDAMIENTO DE EQUIPO DE TRANSPORTE</t>
  </si>
  <si>
    <t>3260100</t>
  </si>
  <si>
    <t>ARRENDAMIENTO DE MAQUINARIA, OTROS EQUIPOS Y HERRAMIENTAS</t>
  </si>
  <si>
    <t>3290100</t>
  </si>
  <si>
    <t>OTROS ARRENDAMIENTOS</t>
  </si>
  <si>
    <t>3310200</t>
  </si>
  <si>
    <t>OTRAS ASESORÍAS PARA LA OPERACIÓN DE PROGRAMAS</t>
  </si>
  <si>
    <t>3330100</t>
  </si>
  <si>
    <t>SERVICIOS DE INFORMÁTICA</t>
  </si>
  <si>
    <t>3340100</t>
  </si>
  <si>
    <t>SERVICIOS DE CAPACITACIÓN</t>
  </si>
  <si>
    <t>3450100</t>
  </si>
  <si>
    <t>SEGUROS DE BIENES PATRIMONIALES</t>
  </si>
  <si>
    <t>3610100</t>
  </si>
  <si>
    <t>DIFUSIÓN POR RADIO, TELEVISIÓN Y OTROS MEDIOS DE MENSAJES SOBRE PROGRAMAS Y ACTIVIDADES GUBERNAMENTALES</t>
  </si>
  <si>
    <t>3710100</t>
  </si>
  <si>
    <t>PASAJES AÉREOS</t>
  </si>
  <si>
    <t>3720100</t>
  </si>
  <si>
    <t>PASAJES TERRESTRES</t>
  </si>
  <si>
    <t>3750100</t>
  </si>
  <si>
    <t>VIÁTICOS EN EL PAÍS</t>
  </si>
  <si>
    <t>3760100</t>
  </si>
  <si>
    <t>VIÁTICOS EN EL EXTRANJERO</t>
  </si>
  <si>
    <t>3790100</t>
  </si>
  <si>
    <t>OTROS SERVICIOS DE TRASLADO Y HOSPEDAJE</t>
  </si>
  <si>
    <t>3850100</t>
  </si>
  <si>
    <t>GASTOS DE REPRESENTACIÓN</t>
  </si>
  <si>
    <t>3920200</t>
  </si>
  <si>
    <t>OTROS IMPUESTOS Y DERECHOS</t>
  </si>
  <si>
    <t>3960100</t>
  </si>
  <si>
    <t>OTROS GASTOS POR RESPONSABILIDADES</t>
  </si>
  <si>
    <t>5000</t>
  </si>
  <si>
    <t>BIENES MUEBLES, INMUEBLES E INTANGIBLES</t>
  </si>
  <si>
    <t>5640100</t>
  </si>
  <si>
    <t>SISTEMAS DE AIRE ACONDICIONADO, CALEFACCIÓN Y DE REFRIGERACIÓN INDUSTRIAL Y COMERCIAL</t>
  </si>
  <si>
    <t>5970100</t>
  </si>
  <si>
    <t>LICENCIAS INFORMÁTICAS E INTELECTUALES</t>
  </si>
  <si>
    <t>2.009.07</t>
  </si>
  <si>
    <t>DIRECCIÓN DE ASUNTOS JURÍDICOS</t>
  </si>
  <si>
    <t>M</t>
  </si>
  <si>
    <t>022</t>
  </si>
  <si>
    <t>REFORMA INSTITUCIONAL</t>
  </si>
  <si>
    <t>2.009.09</t>
  </si>
  <si>
    <t>COORDINACION DE PLANEACIÓN E INFORMÁTICA</t>
  </si>
  <si>
    <t>106</t>
  </si>
  <si>
    <t>GESTIÓN ADMINISTRATIVA PARA UN GOBIERNO EFICIENTE Y RESPONSABLE</t>
  </si>
  <si>
    <t>2.009.11</t>
  </si>
  <si>
    <t>COORDINACIÓN GENERAL DE ADMINISTRACIÓN Y FINANZAS</t>
  </si>
  <si>
    <t>2110100</t>
  </si>
  <si>
    <t>MATERIALES PARA SERVICIO EN GENERAL</t>
  </si>
  <si>
    <t>2110200</t>
  </si>
  <si>
    <t>ARTÍCULOS Y MATERIAL DE OFICINA</t>
  </si>
  <si>
    <t>2110300</t>
  </si>
  <si>
    <t>MATERIALES DE FERRETERÍA PARA OFICINAS</t>
  </si>
  <si>
    <t>2110500</t>
  </si>
  <si>
    <t>MATERIAL DE PINTURA Y DIBUJO PARA USO EN OFICINAS</t>
  </si>
  <si>
    <t>2110600</t>
  </si>
  <si>
    <t>PRODUCTOS DE PAPEL Y HULE PARA USO EN OFICINAS</t>
  </si>
  <si>
    <t>2120400</t>
  </si>
  <si>
    <t>PRODUCTOS DE PAPEL Y HULE PARA USO EN IMPRESIÓN Y REPRODUCCIÓN</t>
  </si>
  <si>
    <t>2140100</t>
  </si>
  <si>
    <t>SUMINISTROS INFORMÁTICOS</t>
  </si>
  <si>
    <t>2150100</t>
  </si>
  <si>
    <t>ARTÍCULOS DIVERSOS DE CARÁCTER COMERCIAL</t>
  </si>
  <si>
    <t>2150200</t>
  </si>
  <si>
    <t>ARTÍCULOS PARA SERVICIOS GENERALES</t>
  </si>
  <si>
    <t>2150400</t>
  </si>
  <si>
    <t>PRODUCTOS IMPRESOS EN PAPEL</t>
  </si>
  <si>
    <t>2160100</t>
  </si>
  <si>
    <t>MATERIALES Y ARTÍCULOS DE LIMPIEZA</t>
  </si>
  <si>
    <t>2160200</t>
  </si>
  <si>
    <t>PRODUCTOS DE PAPEL PARA LIMPIEZA</t>
  </si>
  <si>
    <t>2160300</t>
  </si>
  <si>
    <t>PRODUCTOS TEXTILES PARA LIMPIEZA</t>
  </si>
  <si>
    <t>2180100</t>
  </si>
  <si>
    <t>ELABORACIÓN DE PLACAS Y CALCOMANÍAS</t>
  </si>
  <si>
    <t>2180200</t>
  </si>
  <si>
    <t>MATERIAL DE FOTOCREDENCIALIZACIÓN</t>
  </si>
  <si>
    <t>2230200</t>
  </si>
  <si>
    <t>ARTÍCULOS PARA EL SERVICIO DE ALIMENTACIÓN</t>
  </si>
  <si>
    <t>2410100</t>
  </si>
  <si>
    <t>MATERIAL DE FERRETERÍA PARA CONSTRUCCIÓN Y REPARACIÓN</t>
  </si>
  <si>
    <t>2410200</t>
  </si>
  <si>
    <t>MINERALES PARA CONSTRUCCIÓN Y REPARACIÓN</t>
  </si>
  <si>
    <t>2410300</t>
  </si>
  <si>
    <t>PRODUCTOS MINERALES PARA CONSTRUCCIÓN Y REPARACIÓN</t>
  </si>
  <si>
    <t>2420100</t>
  </si>
  <si>
    <t>CEMENTO Y PRODUCTOS DE CONCRETO</t>
  </si>
  <si>
    <t>2430100</t>
  </si>
  <si>
    <t>CAL, YESO Y PRODUCTOS DE YESO</t>
  </si>
  <si>
    <t>2440100</t>
  </si>
  <si>
    <t>MADERA Y PRODUCTOS DE MADERA</t>
  </si>
  <si>
    <t>2440200</t>
  </si>
  <si>
    <t>PRODUCTOS FORESTALES PARA LA CONSTRUCCIÓN</t>
  </si>
  <si>
    <t>2460100</t>
  </si>
  <si>
    <t>ACCESORIOS Y MATERIAL ELÉCTRICO</t>
  </si>
  <si>
    <t>2460200</t>
  </si>
  <si>
    <t>MATERIAL ELÉCTRICO PARA COMUNICACIÓN</t>
  </si>
  <si>
    <t>2460300</t>
  </si>
  <si>
    <t>MATERIAL DE FERRETERÍA ELÉCTRICO</t>
  </si>
  <si>
    <t>2470100</t>
  </si>
  <si>
    <t>ACCESORIOS Y MATERIAL ELÉCTRICO PARA LA CONSTRUCCIÓN</t>
  </si>
  <si>
    <t>2470200</t>
  </si>
  <si>
    <t>MATERIAL DE FERRETERÍA PARA LA CONSTRUCCIÓN</t>
  </si>
  <si>
    <t>2470300</t>
  </si>
  <si>
    <t>PRODUCTOS MINERALES PARA LA CONSTRUCCIÓN</t>
  </si>
  <si>
    <t>2470400</t>
  </si>
  <si>
    <t>REFACCIONES Y ESTRUCTURAS PARA LA CONSTRUCCIÓN</t>
  </si>
  <si>
    <t>2480100</t>
  </si>
  <si>
    <t>ARTÍCULOS COMPLEMENTARIOS PARA SERVICIOS GENERALES</t>
  </si>
  <si>
    <t>2480200</t>
  </si>
  <si>
    <t>MATERIALES COMPLEMENTARIOS DE FERRETERÍA</t>
  </si>
  <si>
    <t>2480300</t>
  </si>
  <si>
    <t>PRODUCTOS COMPLEMENTARIOS DE PAPEL Y DE HULE</t>
  </si>
  <si>
    <t>2480400</t>
  </si>
  <si>
    <t>PRODUCTOS COMPLEMENTARIOS DE ORIGEN FORESTAL</t>
  </si>
  <si>
    <t>2480500</t>
  </si>
  <si>
    <t>PRODUCTOS COMPLEMENTARIOS DE ORIGEN MINERAL</t>
  </si>
  <si>
    <t>2480600</t>
  </si>
  <si>
    <t>PRODUCTOS TEXTILES COMPLEMENTARIOS</t>
  </si>
  <si>
    <t>2480700</t>
  </si>
  <si>
    <t>PRODUCTOS DE PLÁSTICO, PVC Y SIMILARES PARA LA CONSTRUCCIÓN</t>
  </si>
  <si>
    <t>2490100</t>
  </si>
  <si>
    <t>OTROS MATERIALES DE FERRETERÍA PARA CONSTRUCCIÓN Y REPARACIÓN</t>
  </si>
  <si>
    <t>2490200</t>
  </si>
  <si>
    <t>OTROS MATERIALES DE MANTENIMIENTO Y SEGURIDAD PARA CONSTRUCCIÓN Y REPARACIÓN</t>
  </si>
  <si>
    <t>2490300</t>
  </si>
  <si>
    <t>OTROS PRODUCTOS MINERALES PARA CONSTRUCCIÓN Y REPARACIÓN</t>
  </si>
  <si>
    <t>2490400</t>
  </si>
  <si>
    <t>OTROS PRODUCTOS QUÍMICOS PARA CONSTRUCCIÓN Y REPARACIÓN</t>
  </si>
  <si>
    <t>MATERIAL DE MANTENIMIENTO PARA SEGURIDAD Y PROTECCION PERSONAL</t>
  </si>
  <si>
    <t>MATERIAL QUIRURGICO Y DE LABORATORIO PARA SEGURIDAD Y PROTECCION PERSONAL</t>
  </si>
  <si>
    <t>2910100</t>
  </si>
  <si>
    <t>ACCESORIOS Y MATERIALES MENORES</t>
  </si>
  <si>
    <t>2910700</t>
  </si>
  <si>
    <t>EQUIPOS Y MATERIALES MENORES DE MANTENIMIENTO Y SEGURIDAD</t>
  </si>
  <si>
    <t>2920100</t>
  </si>
  <si>
    <t>ARTÍCULOS MENORES PARA SERVICIOS GENERALES EN EDIFICIOS</t>
  </si>
  <si>
    <t>2920200</t>
  </si>
  <si>
    <t>MATERIAL MENOR DE FERRETERÍA PARA USO EN EDIFICIOS</t>
  </si>
  <si>
    <t>2930100</t>
  </si>
  <si>
    <t>MATERIAL MENOR DE FERRETERÍA PARA MOBILIARIO Y EQUIPO</t>
  </si>
  <si>
    <t>2940100</t>
  </si>
  <si>
    <t>ARTÍCULOS ELECTRÓNICOS MENORES</t>
  </si>
  <si>
    <t>2940200</t>
  </si>
  <si>
    <t>ARTÍCULOS AUXILIARES DE CÓMPUTO</t>
  </si>
  <si>
    <t>2940300</t>
  </si>
  <si>
    <t>REFACCIONES Y ACCESORIOS MENORES DE CARÁCTER INFORMÁTICO</t>
  </si>
  <si>
    <t>2960100</t>
  </si>
  <si>
    <t>ACCESORIOS Y MATERIALES ELÉCTRICOS MENORES PARA EQUIPO DE TRANSPORTE</t>
  </si>
  <si>
    <t>2960200</t>
  </si>
  <si>
    <t>ARTÍCULOS AUTOMOTRICES MENORES</t>
  </si>
  <si>
    <t>2960300</t>
  </si>
  <si>
    <t>ARTÍCULOS MENORES DE CARÁCTER DIVERSO PARA USO EN EQUIPO DE TRANSPORTE</t>
  </si>
  <si>
    <t>2960700</t>
  </si>
  <si>
    <t>MATERIAL MENOR DE FERRETERÍA PARA EQUIPO DE TRANSPORTE</t>
  </si>
  <si>
    <t>2960800</t>
  </si>
  <si>
    <t>MATERIALES MENORES DE MANTENIMIENTO Y SEGURIDAD PARA EQUIPO DE TRANSPORTE</t>
  </si>
  <si>
    <t>2960900</t>
  </si>
  <si>
    <t>PRODUCTOS MENORES DE HULE PARA EQUIPO DE TRANSPORTE</t>
  </si>
  <si>
    <t>2980300</t>
  </si>
  <si>
    <t>MATERIAL MENOR DE FERRETERÍA PARA MAQUINARIA Y OTROS EQUIPOS</t>
  </si>
  <si>
    <t>2980400</t>
  </si>
  <si>
    <t>PRODUCTOS MENORES DE HULE PARA MAQUINARIA Y OTROS EQUIPOS</t>
  </si>
  <si>
    <t>2990200</t>
  </si>
  <si>
    <t>ARTÍCULOS MENORES DE SERVICIO GENERAL PARA OTROS BIENES MUEBLES</t>
  </si>
  <si>
    <t>3360200</t>
  </si>
  <si>
    <t>OTROS SERVICIOS COMERCIALES</t>
  </si>
  <si>
    <t>3360400</t>
  </si>
  <si>
    <t>IMPRESIÓN Y ELABORACIÓN DE MATERIAL INFORMATIVO DERIVADO DE LA OPERACIÓN Y ADMINISTRACIÓN DE LOS ENTES PÚBLICOS</t>
  </si>
  <si>
    <t>3410100</t>
  </si>
  <si>
    <t>COMISIONES BANCARIAS</t>
  </si>
  <si>
    <t>3410800</t>
  </si>
  <si>
    <t>OTROS</t>
  </si>
  <si>
    <t>3440100</t>
  </si>
  <si>
    <t>SEGURO DE RESPONSABILIDAD PATRIMONIAL DEL ESTADO</t>
  </si>
  <si>
    <t>FLETES Y MANIOBRAS</t>
  </si>
  <si>
    <t>3510100</t>
  </si>
  <si>
    <t>MANTENIMIENTO Y CONSERVACIÓN DE INMUEBLES PARA LA PRESTACIÓN DE SERVICIOS ADMINISTRATIVOS</t>
  </si>
  <si>
    <t>3520100</t>
  </si>
  <si>
    <t>INSTALACIÓN, REPARACIÓN Y MANTENIMIENTO DE MOBILIARIO Y EQUIPO DE ADMINISTRACIÓN, EDUCACIONAL Y RECREATIVO</t>
  </si>
  <si>
    <t>3530100</t>
  </si>
  <si>
    <t>INSTALACIÓN, REPARACIÓN Y MANTENIMIENTO DE EQUIPO DE CÓMPUTO Y TECNOLOGÍA DE LA INFORMACIÓN</t>
  </si>
  <si>
    <t>3550100</t>
  </si>
  <si>
    <t>REPARACIÓN Y MANTENIMIENTO DE EQUIPO DE TRANSPORTE</t>
  </si>
  <si>
    <t>3570100</t>
  </si>
  <si>
    <t>MANTENIMIENTO Y CONSERVACIÓN DE MAQUINARIA Y EQUIPO</t>
  </si>
  <si>
    <t>3590100</t>
  </si>
  <si>
    <t>SERVICIOS DE JARDINERÍA Y FUMIGACIÓN</t>
  </si>
  <si>
    <t>3640100</t>
  </si>
  <si>
    <t>SERVICIOS DE REVELADO DE FOTOGRAFÍAS</t>
  </si>
  <si>
    <t>3690100</t>
  </si>
  <si>
    <t>OTROS SERVICIOS DE INFORMACIÓN</t>
  </si>
  <si>
    <t>3810100</t>
  </si>
  <si>
    <t>GASTOS DE CEREMONIAL</t>
  </si>
  <si>
    <t>3820100</t>
  </si>
  <si>
    <t>GASTOS DE ORDEN SOCIAL Y CULTURAL</t>
  </si>
  <si>
    <t>3830100</t>
  </si>
  <si>
    <t>CONGRESOS Y CONVENCIONES</t>
  </si>
  <si>
    <t>3990100</t>
  </si>
  <si>
    <t>SERVICIOS DE ALIMENTACIÓN</t>
  </si>
  <si>
    <t>3990200</t>
  </si>
  <si>
    <t>OTROS SERVICIOS GENERALES</t>
  </si>
  <si>
    <t>5110700</t>
  </si>
  <si>
    <t>MOBILIARIO Y EQUIPO</t>
  </si>
  <si>
    <t>5150300</t>
  </si>
  <si>
    <t>EQUIPO DE COMPUTACIÓN</t>
  </si>
  <si>
    <t>5190100</t>
  </si>
  <si>
    <t>OTROS EQUIPOS DE COMUNICACIÓN</t>
  </si>
  <si>
    <t>5190200</t>
  </si>
  <si>
    <t>OTROS EQUIPOS DE COMPUTACIÓN</t>
  </si>
  <si>
    <t>5190300</t>
  </si>
  <si>
    <t>OTROS EQUIPOS DE MANTENIMIENTO Y SEGURIDAD</t>
  </si>
  <si>
    <t>5190700</t>
  </si>
  <si>
    <t>OTROS EQUIPOS Y HERRAMIENTAS</t>
  </si>
  <si>
    <t>5190800</t>
  </si>
  <si>
    <t>OTRO MOBILIARIO Y EQUIPO</t>
  </si>
  <si>
    <t>5230100</t>
  </si>
  <si>
    <t>CÁMARAS FOTOGRÁFICAS Y DE VIDEO</t>
  </si>
  <si>
    <t>5650200</t>
  </si>
  <si>
    <t>EQUIPO DE COMUNICACIÓN</t>
  </si>
  <si>
    <t>5910100</t>
  </si>
  <si>
    <t>SOFTWARE</t>
  </si>
  <si>
    <t>2.009.14</t>
  </si>
  <si>
    <t>SUBSECRETARÍA DE DESARROLLO ECONÓMICO Y EMPLEO</t>
  </si>
  <si>
    <t>2.009.15</t>
  </si>
  <si>
    <t>DIRECCIÓN DE COMPETITIVIDAD Y PROMOCIÓN ECONÓMICA</t>
  </si>
  <si>
    <t>101</t>
  </si>
  <si>
    <t>PROMOCIÓN ECONÓMICA, PRODUCTIVIDAD Y EMPLEO</t>
  </si>
  <si>
    <t>2.009.19</t>
  </si>
  <si>
    <t>DIRECCIÓN DE PROYECTOS ESTRATÉGICOS</t>
  </si>
  <si>
    <t>2.009.21</t>
  </si>
  <si>
    <t>DIRECCIÓN DE DESARROLLO ECONÓMICO</t>
  </si>
  <si>
    <t>2.009.24</t>
  </si>
  <si>
    <t>DIRECCIÓN DE EMPLEO</t>
  </si>
  <si>
    <t>G</t>
  </si>
  <si>
    <t>107</t>
  </si>
  <si>
    <t>PROCURACIÓN E IMPARTICIÓN DE JUSTICIA LABORAL</t>
  </si>
  <si>
    <t>2.009.25</t>
  </si>
  <si>
    <t>DIRECCIÓN DE TRABAJO Y PREVISIÓN SOCIAL</t>
  </si>
  <si>
    <t>Página 5 de 5</t>
  </si>
  <si>
    <t>SECRETARIA DE ECONOMIA</t>
  </si>
  <si>
    <t>CALENDARIZACION DE ARRENDAMIENTOS 2021</t>
  </si>
  <si>
    <t>PARTIDA</t>
  </si>
  <si>
    <t>CONCEPTO</t>
  </si>
  <si>
    <t>TOTAL ANUAL</t>
  </si>
  <si>
    <t>ARRENDAMIENTO DE EDIFICIO UBICADO EN AV. INSURGENTES NO. 854 PTE, TEPIC, NAYARIT.</t>
  </si>
  <si>
    <t>ARRENDAMIENTO DE EDIFICIO UBICADO EN QUERETARO NO. 35, ESQ MORELOS</t>
  </si>
  <si>
    <t>ARRENDAMIENTO DE EDIFICIO UBICADO EN KM. 26 CARRETARERA VALLARTA-TEPIC, EN MEZCALES  MPIO. DE BAHIA DE BANDERAS</t>
  </si>
  <si>
    <t>TOTAL</t>
  </si>
  <si>
    <t>ARRENDAMIENTO DE 11 EQUIPOS DE FOTOCÓPIADO PARA LAS DIFERENTES AREAS DE LA SECRETARIA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</si>
</sst>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Red]\-[$$-80A]#,##0.00"/>
    <numFmt numFmtId="165" formatCode="#,###.00"/>
  </numFmts>
  <fonts count="43">
    <font>
      <sz val="10"/>
      <color indexed="8"/>
      <name val="ARIAL"/>
      <family val="0"/>
    </font>
    <font>
      <sz val="10"/>
      <name val="Arial"/>
      <family val="0"/>
    </font>
    <font>
      <b/>
      <sz val="13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33" borderId="0" xfId="0" applyFont="1" applyFill="1" applyAlignment="1">
      <alignment horizontal="center" vertical="top"/>
    </xf>
    <xf numFmtId="4" fontId="4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2" fillId="34" borderId="0" xfId="0" applyFont="1" applyFill="1" applyBorder="1" applyAlignment="1">
      <alignment horizontal="center" vertical="center" wrapText="1" readingOrder="1"/>
    </xf>
    <xf numFmtId="14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 readingOrder="1"/>
    </xf>
    <xf numFmtId="4" fontId="0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readingOrder="1"/>
    </xf>
    <xf numFmtId="1" fontId="6" fillId="0" borderId="0" xfId="0" applyNumberFormat="1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371475</xdr:colOff>
      <xdr:row>4</xdr:row>
      <xdr:rowOff>95250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1240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1466850</xdr:colOff>
      <xdr:row>3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3:AN298"/>
  <sheetViews>
    <sheetView showGridLines="0" zoomScalePageLayoutView="0" workbookViewId="0" topLeftCell="O1">
      <selection activeCell="AC7" sqref="AC7"/>
    </sheetView>
  </sheetViews>
  <sheetFormatPr defaultColWidth="7.00390625" defaultRowHeight="12.75" customHeight="1"/>
  <cols>
    <col min="1" max="1" width="1.1484375" style="0" customWidth="1"/>
    <col min="2" max="2" width="2.421875" style="0" customWidth="1"/>
    <col min="3" max="3" width="0.9921875" style="0" customWidth="1"/>
    <col min="4" max="4" width="2.421875" style="0" customWidth="1"/>
    <col min="5" max="5" width="0.9921875" style="0" customWidth="1"/>
    <col min="6" max="6" width="2.421875" style="0" customWidth="1"/>
    <col min="7" max="7" width="0.9921875" style="0" customWidth="1"/>
    <col min="8" max="8" width="2.421875" style="0" customWidth="1"/>
    <col min="9" max="9" width="0.9921875" style="0" customWidth="1"/>
    <col min="10" max="10" width="2.421875" style="0" customWidth="1"/>
    <col min="11" max="11" width="0.9921875" style="0" customWidth="1"/>
    <col min="12" max="12" width="4.57421875" style="0" customWidth="1"/>
    <col min="13" max="13" width="1.1484375" style="0" customWidth="1"/>
    <col min="14" max="14" width="2.28125" style="0" customWidth="1"/>
    <col min="15" max="15" width="1.1484375" style="0" customWidth="1"/>
    <col min="16" max="16" width="6.140625" style="0" customWidth="1"/>
    <col min="17" max="17" width="0.9921875" style="0" customWidth="1"/>
    <col min="18" max="18" width="1.28515625" style="0" customWidth="1"/>
    <col min="19" max="19" width="4.7109375" style="0" customWidth="1"/>
    <col min="20" max="20" width="5.8515625" style="0" customWidth="1"/>
    <col min="21" max="21" width="33.140625" style="0" customWidth="1"/>
    <col min="22" max="22" width="1.1484375" style="0" hidden="1" customWidth="1"/>
    <col min="23" max="23" width="2.28125" style="0" hidden="1" customWidth="1"/>
    <col min="24" max="24" width="1.1484375" style="0" hidden="1" customWidth="1"/>
    <col min="25" max="25" width="10.28125" style="0" hidden="1" customWidth="1"/>
    <col min="26" max="26" width="4.57421875" style="0" hidden="1" customWidth="1"/>
    <col min="27" max="27" width="11.140625" style="0" hidden="1" customWidth="1"/>
    <col min="28" max="28" width="11.8515625" style="1" customWidth="1"/>
    <col min="29" max="41" width="12.28125" style="0" customWidth="1"/>
  </cols>
  <sheetData>
    <row r="1" ht="6" customHeight="1"/>
    <row r="2" ht="13.5" customHeight="1"/>
    <row r="3" spans="19:40" ht="20.25" customHeight="1">
      <c r="S3" s="17" t="s">
        <v>0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9:20" ht="11.25" customHeight="1">
      <c r="S4" s="18"/>
      <c r="T4" s="18"/>
    </row>
    <row r="5" ht="15" customHeight="1"/>
    <row r="6" ht="12" customHeight="1"/>
    <row r="7" spans="2:40" ht="25.5" customHeight="1">
      <c r="B7" s="2" t="s">
        <v>1</v>
      </c>
      <c r="D7" s="2" t="s">
        <v>2</v>
      </c>
      <c r="F7" s="2" t="s">
        <v>3</v>
      </c>
      <c r="H7" s="2" t="s">
        <v>4</v>
      </c>
      <c r="J7" s="2" t="s">
        <v>5</v>
      </c>
      <c r="L7" s="2" t="s">
        <v>6</v>
      </c>
      <c r="N7" s="2" t="s">
        <v>7</v>
      </c>
      <c r="P7" s="19" t="s">
        <v>8</v>
      </c>
      <c r="Q7" s="19"/>
      <c r="T7" s="19" t="s">
        <v>9</v>
      </c>
      <c r="U7" s="19"/>
      <c r="V7" s="19"/>
      <c r="W7" s="19"/>
      <c r="Y7" s="20" t="s">
        <v>10</v>
      </c>
      <c r="Z7" s="20"/>
      <c r="AA7" s="3"/>
      <c r="AB7" s="3" t="s">
        <v>10</v>
      </c>
      <c r="AC7" s="4" t="s">
        <v>11</v>
      </c>
      <c r="AD7" s="4" t="s">
        <v>12</v>
      </c>
      <c r="AE7" s="4" t="s">
        <v>13</v>
      </c>
      <c r="AF7" s="4" t="s">
        <v>14</v>
      </c>
      <c r="AG7" s="4" t="s">
        <v>15</v>
      </c>
      <c r="AH7" s="4" t="s">
        <v>16</v>
      </c>
      <c r="AI7" s="4" t="s">
        <v>17</v>
      </c>
      <c r="AJ7" s="4" t="s">
        <v>18</v>
      </c>
      <c r="AK7" s="4" t="s">
        <v>19</v>
      </c>
      <c r="AL7" s="4" t="s">
        <v>20</v>
      </c>
      <c r="AM7" s="4" t="s">
        <v>21</v>
      </c>
      <c r="AN7" s="4" t="s">
        <v>22</v>
      </c>
    </row>
    <row r="8" ht="11.25" customHeight="1"/>
    <row r="9" ht="6" customHeight="1"/>
    <row r="10" spans="2:28" ht="19.5" customHeight="1">
      <c r="B10" s="21" t="s">
        <v>23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S10" s="22" t="s">
        <v>0</v>
      </c>
      <c r="T10" s="22"/>
      <c r="U10" s="22"/>
      <c r="W10" s="23">
        <v>6966177.71</v>
      </c>
      <c r="X10" s="23"/>
      <c r="Y10" s="23"/>
      <c r="Z10" s="23"/>
      <c r="AA10" s="1">
        <f>SUM(W10*0.15)</f>
        <v>1044926.6564999999</v>
      </c>
      <c r="AB10" s="5">
        <f>SUM(AB12+AB81+AB89+AB99+AB238+AB250+AB260+AB269+AB278+AB288)</f>
        <v>5921251</v>
      </c>
    </row>
    <row r="11" ht="6" customHeight="1"/>
    <row r="12" spans="2:28" ht="13.5" customHeight="1">
      <c r="B12" s="24" t="s">
        <v>24</v>
      </c>
      <c r="C12" s="24"/>
      <c r="D12" s="24"/>
      <c r="E12" s="24"/>
      <c r="F12" s="24"/>
      <c r="G12" s="24"/>
      <c r="H12" s="24"/>
      <c r="I12" s="24"/>
      <c r="S12" s="25" t="s">
        <v>0</v>
      </c>
      <c r="T12" s="25"/>
      <c r="U12" s="25"/>
      <c r="V12" s="25"/>
      <c r="W12" s="25"/>
      <c r="Y12" s="26">
        <v>5657123.21</v>
      </c>
      <c r="Z12" s="26"/>
      <c r="AA12">
        <f>SUM(Y12*0.15)</f>
        <v>848568.4815</v>
      </c>
      <c r="AB12" s="5">
        <f>SUM(AB17+AB39+AB75)</f>
        <v>4808536</v>
      </c>
    </row>
    <row r="13" ht="3.75" customHeight="1"/>
    <row r="14" spans="4:40" ht="13.5" customHeight="1">
      <c r="D14" s="6">
        <v>3</v>
      </c>
      <c r="F14" s="6">
        <v>1</v>
      </c>
      <c r="H14" s="6">
        <v>2</v>
      </c>
      <c r="J14" s="7" t="s">
        <v>25</v>
      </c>
      <c r="L14" s="7" t="s">
        <v>26</v>
      </c>
      <c r="N14" s="7" t="s">
        <v>27</v>
      </c>
      <c r="S14" s="27" t="s">
        <v>28</v>
      </c>
      <c r="T14" s="27"/>
      <c r="U14" s="27"/>
      <c r="V14" s="27"/>
      <c r="W14" s="27"/>
      <c r="Y14" s="28">
        <v>5657123.21</v>
      </c>
      <c r="Z14" s="28"/>
      <c r="AA14">
        <f>SUM(Y14*0.15)</f>
        <v>848568.4815</v>
      </c>
      <c r="AB14" s="1">
        <v>4808536.68</v>
      </c>
      <c r="AC14" s="8">
        <f aca="true" t="shared" si="0" ref="AC14:AN14">$AB$14/12</f>
        <v>400711.38999999996</v>
      </c>
      <c r="AD14" s="8">
        <f t="shared" si="0"/>
        <v>400711.38999999996</v>
      </c>
      <c r="AE14" s="8">
        <f t="shared" si="0"/>
        <v>400711.38999999996</v>
      </c>
      <c r="AF14" s="8">
        <f t="shared" si="0"/>
        <v>400711.38999999996</v>
      </c>
      <c r="AG14" s="8">
        <f t="shared" si="0"/>
        <v>400711.38999999996</v>
      </c>
      <c r="AH14" s="8">
        <f t="shared" si="0"/>
        <v>400711.38999999996</v>
      </c>
      <c r="AI14" s="8">
        <f t="shared" si="0"/>
        <v>400711.38999999996</v>
      </c>
      <c r="AJ14" s="8">
        <f t="shared" si="0"/>
        <v>400711.38999999996</v>
      </c>
      <c r="AK14" s="8">
        <f t="shared" si="0"/>
        <v>400711.38999999996</v>
      </c>
      <c r="AL14" s="8">
        <f t="shared" si="0"/>
        <v>400711.38999999996</v>
      </c>
      <c r="AM14" s="8">
        <f t="shared" si="0"/>
        <v>400711.38999999996</v>
      </c>
      <c r="AN14" s="8">
        <f t="shared" si="0"/>
        <v>400711.38999999996</v>
      </c>
    </row>
    <row r="15" spans="19:23" ht="13.5" customHeight="1">
      <c r="S15" s="27"/>
      <c r="T15" s="27"/>
      <c r="U15" s="27"/>
      <c r="V15" s="27"/>
      <c r="W15" s="27"/>
    </row>
    <row r="16" ht="3.75" customHeight="1"/>
    <row r="17" spans="16:28" ht="13.5" customHeight="1">
      <c r="P17" s="29" t="s">
        <v>29</v>
      </c>
      <c r="Q17" s="29"/>
      <c r="S17" s="25" t="s">
        <v>30</v>
      </c>
      <c r="T17" s="25"/>
      <c r="U17" s="25"/>
      <c r="V17" s="25"/>
      <c r="W17" s="25"/>
      <c r="Y17" s="26">
        <v>874405</v>
      </c>
      <c r="Z17" s="26"/>
      <c r="AA17">
        <f aca="true" t="shared" si="1" ref="AA17:AA22">SUM(Y17*0.15)</f>
        <v>131160.75</v>
      </c>
      <c r="AB17" s="5">
        <f>SUM(AB18:AB36)</f>
        <v>743225</v>
      </c>
    </row>
    <row r="18" spans="16:40" ht="13.5" customHeight="1">
      <c r="P18" s="30" t="s">
        <v>31</v>
      </c>
      <c r="Q18" s="30"/>
      <c r="S18" s="31" t="s">
        <v>32</v>
      </c>
      <c r="T18" s="31"/>
      <c r="U18" s="31"/>
      <c r="V18" s="31"/>
      <c r="W18" s="31"/>
      <c r="Y18" s="28">
        <v>100</v>
      </c>
      <c r="Z18" s="28"/>
      <c r="AA18">
        <f t="shared" si="1"/>
        <v>15</v>
      </c>
      <c r="AB18" s="1">
        <v>85</v>
      </c>
      <c r="AC18" s="9">
        <f aca="true" t="shared" si="2" ref="AC18:AN18">$AB$18/12</f>
        <v>7.083333333333333</v>
      </c>
      <c r="AD18" s="9">
        <f t="shared" si="2"/>
        <v>7.083333333333333</v>
      </c>
      <c r="AE18" s="9">
        <f t="shared" si="2"/>
        <v>7.083333333333333</v>
      </c>
      <c r="AF18" s="9">
        <f t="shared" si="2"/>
        <v>7.083333333333333</v>
      </c>
      <c r="AG18" s="9">
        <f t="shared" si="2"/>
        <v>7.083333333333333</v>
      </c>
      <c r="AH18" s="9">
        <f t="shared" si="2"/>
        <v>7.083333333333333</v>
      </c>
      <c r="AI18" s="9">
        <f t="shared" si="2"/>
        <v>7.083333333333333</v>
      </c>
      <c r="AJ18" s="9">
        <f t="shared" si="2"/>
        <v>7.083333333333333</v>
      </c>
      <c r="AK18" s="9">
        <f t="shared" si="2"/>
        <v>7.083333333333333</v>
      </c>
      <c r="AL18" s="9">
        <f t="shared" si="2"/>
        <v>7.083333333333333</v>
      </c>
      <c r="AM18" s="9">
        <f t="shared" si="2"/>
        <v>7.083333333333333</v>
      </c>
      <c r="AN18" s="9">
        <f t="shared" si="2"/>
        <v>7.083333333333333</v>
      </c>
    </row>
    <row r="19" spans="16:40" ht="13.5" customHeight="1">
      <c r="P19" s="30" t="s">
        <v>33</v>
      </c>
      <c r="Q19" s="30"/>
      <c r="S19" s="31" t="s">
        <v>34</v>
      </c>
      <c r="T19" s="31"/>
      <c r="U19" s="31"/>
      <c r="V19" s="31"/>
      <c r="W19" s="31"/>
      <c r="Y19" s="28">
        <v>100</v>
      </c>
      <c r="Z19" s="28"/>
      <c r="AA19">
        <f t="shared" si="1"/>
        <v>15</v>
      </c>
      <c r="AB19" s="1">
        <f>SUM(Y19-AA19)</f>
        <v>85</v>
      </c>
      <c r="AC19" s="9">
        <f aca="true" t="shared" si="3" ref="AC19:AN19">$AB$19/12</f>
        <v>7.083333333333333</v>
      </c>
      <c r="AD19" s="9">
        <f t="shared" si="3"/>
        <v>7.083333333333333</v>
      </c>
      <c r="AE19" s="9">
        <f t="shared" si="3"/>
        <v>7.083333333333333</v>
      </c>
      <c r="AF19" s="9">
        <f t="shared" si="3"/>
        <v>7.083333333333333</v>
      </c>
      <c r="AG19" s="9">
        <f t="shared" si="3"/>
        <v>7.083333333333333</v>
      </c>
      <c r="AH19" s="9">
        <f t="shared" si="3"/>
        <v>7.083333333333333</v>
      </c>
      <c r="AI19" s="9">
        <f t="shared" si="3"/>
        <v>7.083333333333333</v>
      </c>
      <c r="AJ19" s="9">
        <f t="shared" si="3"/>
        <v>7.083333333333333</v>
      </c>
      <c r="AK19" s="9">
        <f t="shared" si="3"/>
        <v>7.083333333333333</v>
      </c>
      <c r="AL19" s="9">
        <f t="shared" si="3"/>
        <v>7.083333333333333</v>
      </c>
      <c r="AM19" s="9">
        <f t="shared" si="3"/>
        <v>7.083333333333333</v>
      </c>
      <c r="AN19" s="9">
        <f t="shared" si="3"/>
        <v>7.083333333333333</v>
      </c>
    </row>
    <row r="20" spans="16:40" ht="13.5" customHeight="1">
      <c r="P20" s="30" t="s">
        <v>35</v>
      </c>
      <c r="Q20" s="30"/>
      <c r="S20" s="31" t="s">
        <v>36</v>
      </c>
      <c r="T20" s="31"/>
      <c r="U20" s="31"/>
      <c r="V20" s="31"/>
      <c r="W20" s="31"/>
      <c r="Y20" s="28">
        <v>2000</v>
      </c>
      <c r="Z20" s="28"/>
      <c r="AA20">
        <f t="shared" si="1"/>
        <v>300</v>
      </c>
      <c r="AB20" s="1">
        <f>SUM(Y20-AA20)</f>
        <v>1700</v>
      </c>
      <c r="AC20" s="9">
        <f aca="true" t="shared" si="4" ref="AC20:AN20">$AB$20/12</f>
        <v>141.66666666666666</v>
      </c>
      <c r="AD20" s="9">
        <f t="shared" si="4"/>
        <v>141.66666666666666</v>
      </c>
      <c r="AE20" s="9">
        <f t="shared" si="4"/>
        <v>141.66666666666666</v>
      </c>
      <c r="AF20" s="9">
        <f t="shared" si="4"/>
        <v>141.66666666666666</v>
      </c>
      <c r="AG20" s="9">
        <f t="shared" si="4"/>
        <v>141.66666666666666</v>
      </c>
      <c r="AH20" s="9">
        <f t="shared" si="4"/>
        <v>141.66666666666666</v>
      </c>
      <c r="AI20" s="9">
        <f t="shared" si="4"/>
        <v>141.66666666666666</v>
      </c>
      <c r="AJ20" s="9">
        <f t="shared" si="4"/>
        <v>141.66666666666666</v>
      </c>
      <c r="AK20" s="9">
        <f t="shared" si="4"/>
        <v>141.66666666666666</v>
      </c>
      <c r="AL20" s="9">
        <f t="shared" si="4"/>
        <v>141.66666666666666</v>
      </c>
      <c r="AM20" s="9">
        <f t="shared" si="4"/>
        <v>141.66666666666666</v>
      </c>
      <c r="AN20" s="9">
        <f t="shared" si="4"/>
        <v>141.66666666666666</v>
      </c>
    </row>
    <row r="21" spans="16:40" ht="13.5" customHeight="1">
      <c r="P21" s="30" t="s">
        <v>37</v>
      </c>
      <c r="Q21" s="30"/>
      <c r="S21" s="31" t="s">
        <v>38</v>
      </c>
      <c r="T21" s="31"/>
      <c r="U21" s="31"/>
      <c r="V21" s="31"/>
      <c r="W21" s="31"/>
      <c r="Y21" s="28">
        <v>500</v>
      </c>
      <c r="Z21" s="28"/>
      <c r="AA21">
        <f t="shared" si="1"/>
        <v>75</v>
      </c>
      <c r="AB21" s="1">
        <v>405</v>
      </c>
      <c r="AC21" s="9">
        <f aca="true" t="shared" si="5" ref="AC21:AN21">$AB$21/12</f>
        <v>33.75</v>
      </c>
      <c r="AD21" s="9">
        <f t="shared" si="5"/>
        <v>33.75</v>
      </c>
      <c r="AE21" s="9">
        <f t="shared" si="5"/>
        <v>33.75</v>
      </c>
      <c r="AF21" s="9">
        <f t="shared" si="5"/>
        <v>33.75</v>
      </c>
      <c r="AG21" s="9">
        <f t="shared" si="5"/>
        <v>33.75</v>
      </c>
      <c r="AH21" s="9">
        <f t="shared" si="5"/>
        <v>33.75</v>
      </c>
      <c r="AI21" s="9">
        <f t="shared" si="5"/>
        <v>33.75</v>
      </c>
      <c r="AJ21" s="9">
        <f t="shared" si="5"/>
        <v>33.75</v>
      </c>
      <c r="AK21" s="9">
        <f t="shared" si="5"/>
        <v>33.75</v>
      </c>
      <c r="AL21" s="9">
        <f t="shared" si="5"/>
        <v>33.75</v>
      </c>
      <c r="AM21" s="9">
        <f t="shared" si="5"/>
        <v>33.75</v>
      </c>
      <c r="AN21" s="9">
        <f t="shared" si="5"/>
        <v>33.75</v>
      </c>
    </row>
    <row r="22" spans="16:40" ht="13.5" customHeight="1">
      <c r="P22" s="30" t="s">
        <v>39</v>
      </c>
      <c r="Q22" s="30"/>
      <c r="S22" s="27" t="s">
        <v>40</v>
      </c>
      <c r="T22" s="27"/>
      <c r="U22" s="27"/>
      <c r="V22" s="27"/>
      <c r="W22" s="27"/>
      <c r="Y22" s="28">
        <v>20000</v>
      </c>
      <c r="Z22" s="28"/>
      <c r="AA22">
        <f t="shared" si="1"/>
        <v>3000</v>
      </c>
      <c r="AB22" s="1">
        <f>SUM(Y22-AA22)</f>
        <v>17000</v>
      </c>
      <c r="AC22" s="9">
        <f aca="true" t="shared" si="6" ref="AC22:AN22">$AB$22/12</f>
        <v>1416.6666666666667</v>
      </c>
      <c r="AD22" s="9">
        <f t="shared" si="6"/>
        <v>1416.6666666666667</v>
      </c>
      <c r="AE22" s="9">
        <f t="shared" si="6"/>
        <v>1416.6666666666667</v>
      </c>
      <c r="AF22" s="9">
        <f t="shared" si="6"/>
        <v>1416.6666666666667</v>
      </c>
      <c r="AG22" s="9">
        <f t="shared" si="6"/>
        <v>1416.6666666666667</v>
      </c>
      <c r="AH22" s="9">
        <f t="shared" si="6"/>
        <v>1416.6666666666667</v>
      </c>
      <c r="AI22" s="9">
        <f t="shared" si="6"/>
        <v>1416.6666666666667</v>
      </c>
      <c r="AJ22" s="9">
        <f t="shared" si="6"/>
        <v>1416.6666666666667</v>
      </c>
      <c r="AK22" s="9">
        <f t="shared" si="6"/>
        <v>1416.6666666666667</v>
      </c>
      <c r="AL22" s="9">
        <f t="shared" si="6"/>
        <v>1416.6666666666667</v>
      </c>
      <c r="AM22" s="9">
        <f t="shared" si="6"/>
        <v>1416.6666666666667</v>
      </c>
      <c r="AN22" s="9">
        <f t="shared" si="6"/>
        <v>1416.6666666666667</v>
      </c>
    </row>
    <row r="23" spans="19:40" ht="13.5" customHeight="1">
      <c r="S23" s="27"/>
      <c r="T23" s="27"/>
      <c r="U23" s="27"/>
      <c r="V23" s="27"/>
      <c r="W23" s="27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6:40" ht="13.5" customHeight="1">
      <c r="P24" s="30" t="s">
        <v>41</v>
      </c>
      <c r="Q24" s="30"/>
      <c r="S24" s="31" t="s">
        <v>42</v>
      </c>
      <c r="T24" s="31"/>
      <c r="U24" s="31"/>
      <c r="V24" s="31"/>
      <c r="W24" s="31"/>
      <c r="Y24" s="28">
        <v>100</v>
      </c>
      <c r="Z24" s="28"/>
      <c r="AA24">
        <f>SUM(Y24*0.15)</f>
        <v>15</v>
      </c>
      <c r="AB24" s="1">
        <f>SUM(Y24-AA24)</f>
        <v>85</v>
      </c>
      <c r="AC24" s="9">
        <f aca="true" t="shared" si="7" ref="AC24:AN24">$AB$24/12</f>
        <v>7.083333333333333</v>
      </c>
      <c r="AD24" s="9">
        <f t="shared" si="7"/>
        <v>7.083333333333333</v>
      </c>
      <c r="AE24" s="9">
        <f t="shared" si="7"/>
        <v>7.083333333333333</v>
      </c>
      <c r="AF24" s="9">
        <f t="shared" si="7"/>
        <v>7.083333333333333</v>
      </c>
      <c r="AG24" s="9">
        <f t="shared" si="7"/>
        <v>7.083333333333333</v>
      </c>
      <c r="AH24" s="9">
        <f t="shared" si="7"/>
        <v>7.083333333333333</v>
      </c>
      <c r="AI24" s="9">
        <f t="shared" si="7"/>
        <v>7.083333333333333</v>
      </c>
      <c r="AJ24" s="9">
        <f t="shared" si="7"/>
        <v>7.083333333333333</v>
      </c>
      <c r="AK24" s="9">
        <f t="shared" si="7"/>
        <v>7.083333333333333</v>
      </c>
      <c r="AL24" s="9">
        <f t="shared" si="7"/>
        <v>7.083333333333333</v>
      </c>
      <c r="AM24" s="9">
        <f t="shared" si="7"/>
        <v>7.083333333333333</v>
      </c>
      <c r="AN24" s="9">
        <f t="shared" si="7"/>
        <v>7.083333333333333</v>
      </c>
    </row>
    <row r="25" spans="16:40" ht="13.5" customHeight="1">
      <c r="P25" s="30" t="s">
        <v>43</v>
      </c>
      <c r="Q25" s="30"/>
      <c r="S25" s="31" t="s">
        <v>44</v>
      </c>
      <c r="T25" s="31"/>
      <c r="U25" s="31"/>
      <c r="V25" s="31"/>
      <c r="W25" s="31"/>
      <c r="Y25" s="28">
        <v>1000</v>
      </c>
      <c r="Z25" s="28"/>
      <c r="AA25">
        <f>SUM(Y25*0.15)</f>
        <v>150</v>
      </c>
      <c r="AB25" s="1">
        <f>SUM(Y25-AA25)</f>
        <v>850</v>
      </c>
      <c r="AC25" s="9">
        <f aca="true" t="shared" si="8" ref="AC25:AN25">$AB$25/12</f>
        <v>70.83333333333333</v>
      </c>
      <c r="AD25" s="9">
        <f t="shared" si="8"/>
        <v>70.83333333333333</v>
      </c>
      <c r="AE25" s="9">
        <f t="shared" si="8"/>
        <v>70.83333333333333</v>
      </c>
      <c r="AF25" s="9">
        <f t="shared" si="8"/>
        <v>70.83333333333333</v>
      </c>
      <c r="AG25" s="9">
        <f t="shared" si="8"/>
        <v>70.83333333333333</v>
      </c>
      <c r="AH25" s="9">
        <f t="shared" si="8"/>
        <v>70.83333333333333</v>
      </c>
      <c r="AI25" s="9">
        <f t="shared" si="8"/>
        <v>70.83333333333333</v>
      </c>
      <c r="AJ25" s="9">
        <f t="shared" si="8"/>
        <v>70.83333333333333</v>
      </c>
      <c r="AK25" s="9">
        <f t="shared" si="8"/>
        <v>70.83333333333333</v>
      </c>
      <c r="AL25" s="9">
        <f t="shared" si="8"/>
        <v>70.83333333333333</v>
      </c>
      <c r="AM25" s="9">
        <f t="shared" si="8"/>
        <v>70.83333333333333</v>
      </c>
      <c r="AN25" s="9">
        <f t="shared" si="8"/>
        <v>70.83333333333333</v>
      </c>
    </row>
    <row r="26" spans="16:40" ht="13.5" customHeight="1">
      <c r="P26" s="30" t="s">
        <v>45</v>
      </c>
      <c r="Q26" s="30"/>
      <c r="S26" s="27" t="s">
        <v>46</v>
      </c>
      <c r="T26" s="27"/>
      <c r="U26" s="27"/>
      <c r="V26" s="27"/>
      <c r="W26" s="27"/>
      <c r="Y26" s="28">
        <v>100</v>
      </c>
      <c r="Z26" s="28"/>
      <c r="AA26">
        <f>SUM(Y26*0.15)</f>
        <v>15</v>
      </c>
      <c r="AB26" s="1">
        <f>SUM(Y26-AA26)</f>
        <v>85</v>
      </c>
      <c r="AC26" s="9">
        <f aca="true" t="shared" si="9" ref="AC26:AN26">$AB$26/12</f>
        <v>7.083333333333333</v>
      </c>
      <c r="AD26" s="9">
        <f t="shared" si="9"/>
        <v>7.083333333333333</v>
      </c>
      <c r="AE26" s="9">
        <f t="shared" si="9"/>
        <v>7.083333333333333</v>
      </c>
      <c r="AF26" s="9">
        <f t="shared" si="9"/>
        <v>7.083333333333333</v>
      </c>
      <c r="AG26" s="9">
        <f t="shared" si="9"/>
        <v>7.083333333333333</v>
      </c>
      <c r="AH26" s="9">
        <f t="shared" si="9"/>
        <v>7.083333333333333</v>
      </c>
      <c r="AI26" s="9">
        <f t="shared" si="9"/>
        <v>7.083333333333333</v>
      </c>
      <c r="AJ26" s="9">
        <f t="shared" si="9"/>
        <v>7.083333333333333</v>
      </c>
      <c r="AK26" s="9">
        <f t="shared" si="9"/>
        <v>7.083333333333333</v>
      </c>
      <c r="AL26" s="9">
        <f t="shared" si="9"/>
        <v>7.083333333333333</v>
      </c>
      <c r="AM26" s="9">
        <f t="shared" si="9"/>
        <v>7.083333333333333</v>
      </c>
      <c r="AN26" s="9">
        <f t="shared" si="9"/>
        <v>7.083333333333333</v>
      </c>
    </row>
    <row r="27" spans="19:40" ht="13.5" customHeight="1">
      <c r="S27" s="27"/>
      <c r="T27" s="27"/>
      <c r="U27" s="27"/>
      <c r="V27" s="27"/>
      <c r="W27" s="27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6:40" ht="13.5" customHeight="1">
      <c r="P28" s="30" t="s">
        <v>47</v>
      </c>
      <c r="Q28" s="30"/>
      <c r="S28" s="31" t="s">
        <v>48</v>
      </c>
      <c r="T28" s="31"/>
      <c r="U28" s="31"/>
      <c r="V28" s="31"/>
      <c r="W28" s="31"/>
      <c r="Y28" s="28">
        <v>500</v>
      </c>
      <c r="Z28" s="28"/>
      <c r="AA28">
        <f>SUM(Y28*0.15)</f>
        <v>75</v>
      </c>
      <c r="AB28" s="1">
        <f>SUM(Y28-AA28)</f>
        <v>425</v>
      </c>
      <c r="AC28" s="9">
        <f aca="true" t="shared" si="10" ref="AC28:AN28">$AB$28/12</f>
        <v>35.416666666666664</v>
      </c>
      <c r="AD28" s="9">
        <f t="shared" si="10"/>
        <v>35.416666666666664</v>
      </c>
      <c r="AE28" s="9">
        <f t="shared" si="10"/>
        <v>35.416666666666664</v>
      </c>
      <c r="AF28" s="9">
        <f t="shared" si="10"/>
        <v>35.416666666666664</v>
      </c>
      <c r="AG28" s="9">
        <f t="shared" si="10"/>
        <v>35.416666666666664</v>
      </c>
      <c r="AH28" s="9">
        <f t="shared" si="10"/>
        <v>35.416666666666664</v>
      </c>
      <c r="AI28" s="9">
        <f t="shared" si="10"/>
        <v>35.416666666666664</v>
      </c>
      <c r="AJ28" s="9">
        <f t="shared" si="10"/>
        <v>35.416666666666664</v>
      </c>
      <c r="AK28" s="9">
        <f t="shared" si="10"/>
        <v>35.416666666666664</v>
      </c>
      <c r="AL28" s="9">
        <f t="shared" si="10"/>
        <v>35.416666666666664</v>
      </c>
      <c r="AM28" s="9">
        <f t="shared" si="10"/>
        <v>35.416666666666664</v>
      </c>
      <c r="AN28" s="9">
        <f t="shared" si="10"/>
        <v>35.416666666666664</v>
      </c>
    </row>
    <row r="29" spans="16:40" ht="13.5" customHeight="1">
      <c r="P29" s="30" t="s">
        <v>49</v>
      </c>
      <c r="Q29" s="30"/>
      <c r="S29" s="31" t="s">
        <v>50</v>
      </c>
      <c r="T29" s="31"/>
      <c r="U29" s="31"/>
      <c r="V29" s="31"/>
      <c r="W29" s="31"/>
      <c r="Y29" s="28">
        <v>850000</v>
      </c>
      <c r="Z29" s="28"/>
      <c r="AA29">
        <f>SUM(Y29*0.15)</f>
        <v>127500</v>
      </c>
      <c r="AB29" s="1">
        <f>SUM(Y29-AA29)</f>
        <v>722500</v>
      </c>
      <c r="AC29" s="9">
        <f aca="true" t="shared" si="11" ref="AC29:AN29">$AB$29/12</f>
        <v>60208.333333333336</v>
      </c>
      <c r="AD29" s="9">
        <f t="shared" si="11"/>
        <v>60208.333333333336</v>
      </c>
      <c r="AE29" s="9">
        <f t="shared" si="11"/>
        <v>60208.333333333336</v>
      </c>
      <c r="AF29" s="9">
        <f t="shared" si="11"/>
        <v>60208.333333333336</v>
      </c>
      <c r="AG29" s="9">
        <f t="shared" si="11"/>
        <v>60208.333333333336</v>
      </c>
      <c r="AH29" s="9">
        <f t="shared" si="11"/>
        <v>60208.333333333336</v>
      </c>
      <c r="AI29" s="9">
        <f t="shared" si="11"/>
        <v>60208.333333333336</v>
      </c>
      <c r="AJ29" s="9">
        <f t="shared" si="11"/>
        <v>60208.333333333336</v>
      </c>
      <c r="AK29" s="9">
        <f t="shared" si="11"/>
        <v>60208.333333333336</v>
      </c>
      <c r="AL29" s="9">
        <f t="shared" si="11"/>
        <v>60208.333333333336</v>
      </c>
      <c r="AM29" s="9">
        <f t="shared" si="11"/>
        <v>60208.333333333336</v>
      </c>
      <c r="AN29" s="9">
        <f t="shared" si="11"/>
        <v>60208.333333333336</v>
      </c>
    </row>
    <row r="30" spans="16:40" ht="13.5" customHeight="1">
      <c r="P30" s="30" t="s">
        <v>51</v>
      </c>
      <c r="Q30" s="30"/>
      <c r="S30" s="27" t="s">
        <v>52</v>
      </c>
      <c r="T30" s="27"/>
      <c r="U30" s="27"/>
      <c r="V30" s="27"/>
      <c r="W30" s="27"/>
      <c r="Y30" s="28">
        <v>1</v>
      </c>
      <c r="Z30" s="28"/>
      <c r="AA30">
        <f>SUM(Y30*0.15)</f>
        <v>0.15</v>
      </c>
      <c r="AB30" s="1">
        <v>1</v>
      </c>
      <c r="AC30" s="9">
        <f>AB30</f>
        <v>1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</row>
    <row r="31" spans="19:40" ht="13.5" customHeight="1">
      <c r="S31" s="27"/>
      <c r="T31" s="27"/>
      <c r="U31" s="27"/>
      <c r="V31" s="27"/>
      <c r="W31" s="27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6:40" ht="13.5" customHeight="1">
      <c r="P32" s="30" t="s">
        <v>53</v>
      </c>
      <c r="Q32" s="30"/>
      <c r="S32" s="27" t="s">
        <v>54</v>
      </c>
      <c r="T32" s="27"/>
      <c r="U32" s="27"/>
      <c r="V32" s="27"/>
      <c r="W32" s="27"/>
      <c r="Y32" s="28">
        <v>1</v>
      </c>
      <c r="Z32" s="28"/>
      <c r="AA32">
        <f>SUM(Y32*0.15)</f>
        <v>0.15</v>
      </c>
      <c r="AB32" s="1">
        <v>1</v>
      </c>
      <c r="AC32" s="1">
        <f>AB32</f>
        <v>1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</row>
    <row r="33" spans="19:40" ht="13.5" customHeight="1">
      <c r="S33" s="27"/>
      <c r="T33" s="27"/>
      <c r="U33" s="27"/>
      <c r="V33" s="27"/>
      <c r="W33" s="27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6:40" ht="13.5" customHeight="1">
      <c r="P34" s="30" t="s">
        <v>55</v>
      </c>
      <c r="Q34" s="30"/>
      <c r="S34" s="31" t="s">
        <v>56</v>
      </c>
      <c r="T34" s="31"/>
      <c r="U34" s="31"/>
      <c r="V34" s="31"/>
      <c r="W34" s="31"/>
      <c r="Y34" s="28">
        <v>1</v>
      </c>
      <c r="Z34" s="28"/>
      <c r="AA34">
        <f>SUM(Y34*0.15)</f>
        <v>0.15</v>
      </c>
      <c r="AB34" s="1">
        <v>1</v>
      </c>
      <c r="AC34" s="1">
        <f>AB34</f>
        <v>1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</row>
    <row r="35" spans="16:40" ht="13.5" customHeight="1">
      <c r="P35" s="30" t="s">
        <v>57</v>
      </c>
      <c r="Q35" s="30"/>
      <c r="S35" s="31" t="s">
        <v>58</v>
      </c>
      <c r="T35" s="31"/>
      <c r="U35" s="31"/>
      <c r="V35" s="31"/>
      <c r="W35" s="31"/>
      <c r="Y35" s="28">
        <v>1</v>
      </c>
      <c r="Z35" s="28"/>
      <c r="AA35">
        <f>SUM(Y35*0.15)</f>
        <v>0.15</v>
      </c>
      <c r="AB35" s="1">
        <v>1</v>
      </c>
      <c r="AC35" s="1">
        <f>AB35</f>
        <v>1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</row>
    <row r="36" spans="16:40" ht="13.5" customHeight="1">
      <c r="P36" s="30" t="s">
        <v>59</v>
      </c>
      <c r="Q36" s="30"/>
      <c r="S36" s="27" t="s">
        <v>60</v>
      </c>
      <c r="T36" s="27"/>
      <c r="U36" s="27"/>
      <c r="V36" s="27"/>
      <c r="W36" s="27"/>
      <c r="Y36" s="28">
        <v>1</v>
      </c>
      <c r="Z36" s="28"/>
      <c r="AA36">
        <f>SUM(Y36*0.15)</f>
        <v>0.15</v>
      </c>
      <c r="AB36" s="1">
        <v>1</v>
      </c>
      <c r="AC36" s="1">
        <f>AB36</f>
        <v>1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</row>
    <row r="37" spans="19:40" ht="13.5" customHeight="1">
      <c r="S37" s="27"/>
      <c r="T37" s="27"/>
      <c r="U37" s="27"/>
      <c r="V37" s="27"/>
      <c r="W37" s="2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ht="9" customHeight="1"/>
    <row r="39" spans="16:28" ht="13.5" customHeight="1">
      <c r="P39" s="29" t="s">
        <v>61</v>
      </c>
      <c r="Q39" s="29"/>
      <c r="S39" s="25" t="s">
        <v>62</v>
      </c>
      <c r="T39" s="25"/>
      <c r="U39" s="25"/>
      <c r="V39" s="25"/>
      <c r="W39" s="25"/>
      <c r="Y39" s="26">
        <v>4782518.21</v>
      </c>
      <c r="Z39" s="26"/>
      <c r="AA39">
        <f aca="true" t="shared" si="12" ref="AA39:AA45">SUM(Y39*0.15)</f>
        <v>717377.7315</v>
      </c>
      <c r="AB39" s="5">
        <f>SUM(AB40:AB73)</f>
        <v>4065141</v>
      </c>
    </row>
    <row r="40" spans="16:40" ht="13.5" customHeight="1">
      <c r="P40" s="30" t="s">
        <v>63</v>
      </c>
      <c r="Q40" s="30"/>
      <c r="S40" s="31" t="s">
        <v>64</v>
      </c>
      <c r="T40" s="31"/>
      <c r="U40" s="31"/>
      <c r="V40" s="31"/>
      <c r="W40" s="31"/>
      <c r="Y40" s="28">
        <v>450000</v>
      </c>
      <c r="Z40" s="28"/>
      <c r="AA40">
        <f t="shared" si="12"/>
        <v>67500</v>
      </c>
      <c r="AB40" s="1">
        <f aca="true" t="shared" si="13" ref="AB40:AB45">SUM(Y40-AA40)</f>
        <v>382500</v>
      </c>
      <c r="AC40" s="9">
        <f aca="true" t="shared" si="14" ref="AC40:AN40">$AB$40/12</f>
        <v>31875</v>
      </c>
      <c r="AD40" s="9">
        <f t="shared" si="14"/>
        <v>31875</v>
      </c>
      <c r="AE40" s="9">
        <f t="shared" si="14"/>
        <v>31875</v>
      </c>
      <c r="AF40" s="9">
        <f t="shared" si="14"/>
        <v>31875</v>
      </c>
      <c r="AG40" s="9">
        <f t="shared" si="14"/>
        <v>31875</v>
      </c>
      <c r="AH40" s="9">
        <f t="shared" si="14"/>
        <v>31875</v>
      </c>
      <c r="AI40" s="9">
        <f t="shared" si="14"/>
        <v>31875</v>
      </c>
      <c r="AJ40" s="9">
        <f t="shared" si="14"/>
        <v>31875</v>
      </c>
      <c r="AK40" s="9">
        <f t="shared" si="14"/>
        <v>31875</v>
      </c>
      <c r="AL40" s="9">
        <f t="shared" si="14"/>
        <v>31875</v>
      </c>
      <c r="AM40" s="9">
        <f t="shared" si="14"/>
        <v>31875</v>
      </c>
      <c r="AN40" s="9">
        <f t="shared" si="14"/>
        <v>31875</v>
      </c>
    </row>
    <row r="41" spans="16:40" ht="13.5" customHeight="1">
      <c r="P41" s="30" t="s">
        <v>65</v>
      </c>
      <c r="Q41" s="30"/>
      <c r="S41" s="31" t="s">
        <v>66</v>
      </c>
      <c r="T41" s="31"/>
      <c r="U41" s="31"/>
      <c r="V41" s="31"/>
      <c r="W41" s="31"/>
      <c r="Y41" s="28">
        <v>25000</v>
      </c>
      <c r="Z41" s="28"/>
      <c r="AA41">
        <f t="shared" si="12"/>
        <v>3750</v>
      </c>
      <c r="AB41" s="1">
        <f t="shared" si="13"/>
        <v>21250</v>
      </c>
      <c r="AC41" s="9">
        <f aca="true" t="shared" si="15" ref="AC41:AN41">$AB$41/12</f>
        <v>1770.8333333333333</v>
      </c>
      <c r="AD41" s="9">
        <f t="shared" si="15"/>
        <v>1770.8333333333333</v>
      </c>
      <c r="AE41" s="9">
        <f t="shared" si="15"/>
        <v>1770.8333333333333</v>
      </c>
      <c r="AF41" s="9">
        <f t="shared" si="15"/>
        <v>1770.8333333333333</v>
      </c>
      <c r="AG41" s="9">
        <f t="shared" si="15"/>
        <v>1770.8333333333333</v>
      </c>
      <c r="AH41" s="9">
        <f t="shared" si="15"/>
        <v>1770.8333333333333</v>
      </c>
      <c r="AI41" s="9">
        <f t="shared" si="15"/>
        <v>1770.8333333333333</v>
      </c>
      <c r="AJ41" s="9">
        <f t="shared" si="15"/>
        <v>1770.8333333333333</v>
      </c>
      <c r="AK41" s="9">
        <f t="shared" si="15"/>
        <v>1770.8333333333333</v>
      </c>
      <c r="AL41" s="9">
        <f t="shared" si="15"/>
        <v>1770.8333333333333</v>
      </c>
      <c r="AM41" s="9">
        <f t="shared" si="15"/>
        <v>1770.8333333333333</v>
      </c>
      <c r="AN41" s="9">
        <f t="shared" si="15"/>
        <v>1770.8333333333333</v>
      </c>
    </row>
    <row r="42" spans="16:40" ht="13.5" customHeight="1">
      <c r="P42" s="30" t="s">
        <v>67</v>
      </c>
      <c r="Q42" s="30"/>
      <c r="S42" s="31" t="s">
        <v>68</v>
      </c>
      <c r="T42" s="31"/>
      <c r="U42" s="31"/>
      <c r="V42" s="31"/>
      <c r="W42" s="31"/>
      <c r="Y42" s="28">
        <v>450000</v>
      </c>
      <c r="Z42" s="28"/>
      <c r="AA42">
        <f t="shared" si="12"/>
        <v>67500</v>
      </c>
      <c r="AB42" s="1">
        <f t="shared" si="13"/>
        <v>382500</v>
      </c>
      <c r="AC42" s="9">
        <f aca="true" t="shared" si="16" ref="AC42:AN42">$AB$42/12</f>
        <v>31875</v>
      </c>
      <c r="AD42" s="9">
        <f t="shared" si="16"/>
        <v>31875</v>
      </c>
      <c r="AE42" s="9">
        <f t="shared" si="16"/>
        <v>31875</v>
      </c>
      <c r="AF42" s="9">
        <f t="shared" si="16"/>
        <v>31875</v>
      </c>
      <c r="AG42" s="9">
        <f t="shared" si="16"/>
        <v>31875</v>
      </c>
      <c r="AH42" s="9">
        <f t="shared" si="16"/>
        <v>31875</v>
      </c>
      <c r="AI42" s="9">
        <f t="shared" si="16"/>
        <v>31875</v>
      </c>
      <c r="AJ42" s="9">
        <f t="shared" si="16"/>
        <v>31875</v>
      </c>
      <c r="AK42" s="9">
        <f t="shared" si="16"/>
        <v>31875</v>
      </c>
      <c r="AL42" s="9">
        <f t="shared" si="16"/>
        <v>31875</v>
      </c>
      <c r="AM42" s="9">
        <f t="shared" si="16"/>
        <v>31875</v>
      </c>
      <c r="AN42" s="9">
        <f t="shared" si="16"/>
        <v>31875</v>
      </c>
    </row>
    <row r="43" spans="16:40" ht="13.5" customHeight="1">
      <c r="P43" s="30" t="s">
        <v>69</v>
      </c>
      <c r="Q43" s="30"/>
      <c r="S43" s="31" t="s">
        <v>70</v>
      </c>
      <c r="T43" s="31"/>
      <c r="U43" s="31"/>
      <c r="V43" s="31"/>
      <c r="W43" s="31"/>
      <c r="Y43" s="28">
        <v>35000</v>
      </c>
      <c r="Z43" s="28"/>
      <c r="AA43">
        <f t="shared" si="12"/>
        <v>5250</v>
      </c>
      <c r="AB43" s="1">
        <f t="shared" si="13"/>
        <v>29750</v>
      </c>
      <c r="AC43" s="9">
        <f aca="true" t="shared" si="17" ref="AC43:AN43">$AB$43/12</f>
        <v>2479.1666666666665</v>
      </c>
      <c r="AD43" s="9">
        <f t="shared" si="17"/>
        <v>2479.1666666666665</v>
      </c>
      <c r="AE43" s="9">
        <f t="shared" si="17"/>
        <v>2479.1666666666665</v>
      </c>
      <c r="AF43" s="9">
        <f t="shared" si="17"/>
        <v>2479.1666666666665</v>
      </c>
      <c r="AG43" s="9">
        <f t="shared" si="17"/>
        <v>2479.1666666666665</v>
      </c>
      <c r="AH43" s="9">
        <f t="shared" si="17"/>
        <v>2479.1666666666665</v>
      </c>
      <c r="AI43" s="9">
        <f t="shared" si="17"/>
        <v>2479.1666666666665</v>
      </c>
      <c r="AJ43" s="9">
        <f t="shared" si="17"/>
        <v>2479.1666666666665</v>
      </c>
      <c r="AK43" s="9">
        <f t="shared" si="17"/>
        <v>2479.1666666666665</v>
      </c>
      <c r="AL43" s="9">
        <f t="shared" si="17"/>
        <v>2479.1666666666665</v>
      </c>
      <c r="AM43" s="9">
        <f t="shared" si="17"/>
        <v>2479.1666666666665</v>
      </c>
      <c r="AN43" s="9">
        <f t="shared" si="17"/>
        <v>2479.1666666666665</v>
      </c>
    </row>
    <row r="44" spans="16:40" ht="13.5" customHeight="1">
      <c r="P44" s="30" t="s">
        <v>71</v>
      </c>
      <c r="Q44" s="30"/>
      <c r="S44" s="31" t="s">
        <v>72</v>
      </c>
      <c r="T44" s="31"/>
      <c r="U44" s="31"/>
      <c r="V44" s="31"/>
      <c r="W44" s="31"/>
      <c r="Y44" s="28">
        <v>12000</v>
      </c>
      <c r="Z44" s="28"/>
      <c r="AA44">
        <f t="shared" si="12"/>
        <v>1800</v>
      </c>
      <c r="AB44" s="1">
        <f t="shared" si="13"/>
        <v>10200</v>
      </c>
      <c r="AC44" s="9">
        <f aca="true" t="shared" si="18" ref="AC44:AN44">$AB$44/12</f>
        <v>850</v>
      </c>
      <c r="AD44" s="9">
        <f t="shared" si="18"/>
        <v>850</v>
      </c>
      <c r="AE44" s="9">
        <f t="shared" si="18"/>
        <v>850</v>
      </c>
      <c r="AF44" s="9">
        <f t="shared" si="18"/>
        <v>850</v>
      </c>
      <c r="AG44" s="9">
        <f t="shared" si="18"/>
        <v>850</v>
      </c>
      <c r="AH44" s="9">
        <f t="shared" si="18"/>
        <v>850</v>
      </c>
      <c r="AI44" s="9">
        <f t="shared" si="18"/>
        <v>850</v>
      </c>
      <c r="AJ44" s="9">
        <f t="shared" si="18"/>
        <v>850</v>
      </c>
      <c r="AK44" s="9">
        <f t="shared" si="18"/>
        <v>850</v>
      </c>
      <c r="AL44" s="9">
        <f t="shared" si="18"/>
        <v>850</v>
      </c>
      <c r="AM44" s="9">
        <f t="shared" si="18"/>
        <v>850</v>
      </c>
      <c r="AN44" s="9">
        <f t="shared" si="18"/>
        <v>850</v>
      </c>
    </row>
    <row r="45" spans="16:40" ht="13.5" customHeight="1">
      <c r="P45" s="30" t="s">
        <v>73</v>
      </c>
      <c r="Q45" s="30"/>
      <c r="S45" s="27" t="s">
        <v>74</v>
      </c>
      <c r="T45" s="27"/>
      <c r="U45" s="27"/>
      <c r="V45" s="27"/>
      <c r="W45" s="27"/>
      <c r="Y45" s="28">
        <v>35000</v>
      </c>
      <c r="Z45" s="28"/>
      <c r="AA45">
        <f t="shared" si="12"/>
        <v>5250</v>
      </c>
      <c r="AB45" s="1">
        <f t="shared" si="13"/>
        <v>29750</v>
      </c>
      <c r="AC45" s="9">
        <f aca="true" t="shared" si="19" ref="AC45:AN45">$AB$45/12</f>
        <v>2479.1666666666665</v>
      </c>
      <c r="AD45" s="9">
        <f t="shared" si="19"/>
        <v>2479.1666666666665</v>
      </c>
      <c r="AE45" s="9">
        <f t="shared" si="19"/>
        <v>2479.1666666666665</v>
      </c>
      <c r="AF45" s="9">
        <f t="shared" si="19"/>
        <v>2479.1666666666665</v>
      </c>
      <c r="AG45" s="9">
        <f t="shared" si="19"/>
        <v>2479.1666666666665</v>
      </c>
      <c r="AH45" s="9">
        <f t="shared" si="19"/>
        <v>2479.1666666666665</v>
      </c>
      <c r="AI45" s="9">
        <f t="shared" si="19"/>
        <v>2479.1666666666665</v>
      </c>
      <c r="AJ45" s="9">
        <f t="shared" si="19"/>
        <v>2479.1666666666665</v>
      </c>
      <c r="AK45" s="9">
        <f t="shared" si="19"/>
        <v>2479.1666666666665</v>
      </c>
      <c r="AL45" s="9">
        <f t="shared" si="19"/>
        <v>2479.1666666666665</v>
      </c>
      <c r="AM45" s="9">
        <f t="shared" si="19"/>
        <v>2479.1666666666665</v>
      </c>
      <c r="AN45" s="9">
        <f t="shared" si="19"/>
        <v>2479.1666666666665</v>
      </c>
    </row>
    <row r="46" spans="19:23" ht="13.5" customHeight="1">
      <c r="S46" s="27"/>
      <c r="T46" s="27"/>
      <c r="U46" s="27"/>
      <c r="V46" s="27"/>
      <c r="W46" s="27"/>
    </row>
    <row r="47" spans="16:40" ht="13.5" customHeight="1">
      <c r="P47" s="30" t="s">
        <v>75</v>
      </c>
      <c r="Q47" s="30"/>
      <c r="S47" s="31" t="s">
        <v>76</v>
      </c>
      <c r="T47" s="31"/>
      <c r="U47" s="31"/>
      <c r="V47" s="31"/>
      <c r="W47" s="31"/>
      <c r="Y47" s="28">
        <v>25000</v>
      </c>
      <c r="Z47" s="28"/>
      <c r="AA47">
        <f aca="true" t="shared" si="20" ref="AA47:AA55">SUM(Y47*0.15)</f>
        <v>3750</v>
      </c>
      <c r="AB47" s="1">
        <f>SUM(Y47-AA47)</f>
        <v>21250</v>
      </c>
      <c r="AC47" s="9">
        <f aca="true" t="shared" si="21" ref="AC47:AN47">$AB$47/12</f>
        <v>1770.8333333333333</v>
      </c>
      <c r="AD47" s="9">
        <f t="shared" si="21"/>
        <v>1770.8333333333333</v>
      </c>
      <c r="AE47" s="9">
        <f t="shared" si="21"/>
        <v>1770.8333333333333</v>
      </c>
      <c r="AF47" s="9">
        <f t="shared" si="21"/>
        <v>1770.8333333333333</v>
      </c>
      <c r="AG47" s="9">
        <f t="shared" si="21"/>
        <v>1770.8333333333333</v>
      </c>
      <c r="AH47" s="9">
        <f t="shared" si="21"/>
        <v>1770.8333333333333</v>
      </c>
      <c r="AI47" s="9">
        <f t="shared" si="21"/>
        <v>1770.8333333333333</v>
      </c>
      <c r="AJ47" s="9">
        <f t="shared" si="21"/>
        <v>1770.8333333333333</v>
      </c>
      <c r="AK47" s="9">
        <f t="shared" si="21"/>
        <v>1770.8333333333333</v>
      </c>
      <c r="AL47" s="9">
        <f t="shared" si="21"/>
        <v>1770.8333333333333</v>
      </c>
      <c r="AM47" s="9">
        <f t="shared" si="21"/>
        <v>1770.8333333333333</v>
      </c>
      <c r="AN47" s="9">
        <f t="shared" si="21"/>
        <v>1770.8333333333333</v>
      </c>
    </row>
    <row r="48" spans="16:40" ht="13.5" customHeight="1">
      <c r="P48" s="30" t="s">
        <v>77</v>
      </c>
      <c r="Q48" s="30"/>
      <c r="S48" s="31" t="s">
        <v>78</v>
      </c>
      <c r="T48" s="31"/>
      <c r="U48" s="31"/>
      <c r="V48" s="31"/>
      <c r="W48" s="31"/>
      <c r="Y48" s="28">
        <v>1</v>
      </c>
      <c r="Z48" s="28"/>
      <c r="AA48">
        <f t="shared" si="20"/>
        <v>0.15</v>
      </c>
      <c r="AB48" s="1">
        <v>1</v>
      </c>
      <c r="AC48" s="1">
        <f>AB48</f>
        <v>1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</row>
    <row r="49" spans="16:40" ht="13.5" customHeight="1">
      <c r="P49" s="30" t="s">
        <v>79</v>
      </c>
      <c r="Q49" s="30"/>
      <c r="S49" s="31" t="s">
        <v>80</v>
      </c>
      <c r="T49" s="31"/>
      <c r="U49" s="31"/>
      <c r="V49" s="31"/>
      <c r="W49" s="31"/>
      <c r="Y49" s="28">
        <v>1</v>
      </c>
      <c r="Z49" s="28"/>
      <c r="AA49">
        <f t="shared" si="20"/>
        <v>0.15</v>
      </c>
      <c r="AB49" s="1">
        <v>1</v>
      </c>
      <c r="AC49" s="1">
        <f>AB49</f>
        <v>1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</row>
    <row r="50" spans="16:40" ht="13.5" customHeight="1">
      <c r="P50" s="30" t="s">
        <v>81</v>
      </c>
      <c r="Q50" s="30"/>
      <c r="S50" s="31" t="s">
        <v>82</v>
      </c>
      <c r="T50" s="31"/>
      <c r="U50" s="31"/>
      <c r="V50" s="31"/>
      <c r="W50" s="31"/>
      <c r="Y50" s="28">
        <v>70000</v>
      </c>
      <c r="Z50" s="28"/>
      <c r="AA50">
        <f t="shared" si="20"/>
        <v>10500</v>
      </c>
      <c r="AB50" s="1">
        <f>SUM(Y50-AA50)</f>
        <v>59500</v>
      </c>
      <c r="AC50" s="9">
        <f aca="true" t="shared" si="22" ref="AC50:AN50">$AB$50/12</f>
        <v>4958.333333333333</v>
      </c>
      <c r="AD50" s="9">
        <f t="shared" si="22"/>
        <v>4958.333333333333</v>
      </c>
      <c r="AE50" s="9">
        <f t="shared" si="22"/>
        <v>4958.333333333333</v>
      </c>
      <c r="AF50" s="9">
        <f t="shared" si="22"/>
        <v>4958.333333333333</v>
      </c>
      <c r="AG50" s="9">
        <f t="shared" si="22"/>
        <v>4958.333333333333</v>
      </c>
      <c r="AH50" s="9">
        <f t="shared" si="22"/>
        <v>4958.333333333333</v>
      </c>
      <c r="AI50" s="9">
        <f t="shared" si="22"/>
        <v>4958.333333333333</v>
      </c>
      <c r="AJ50" s="9">
        <f t="shared" si="22"/>
        <v>4958.333333333333</v>
      </c>
      <c r="AK50" s="9">
        <f t="shared" si="22"/>
        <v>4958.333333333333</v>
      </c>
      <c r="AL50" s="9">
        <f t="shared" si="22"/>
        <v>4958.333333333333</v>
      </c>
      <c r="AM50" s="9">
        <f t="shared" si="22"/>
        <v>4958.333333333333</v>
      </c>
      <c r="AN50" s="9">
        <f t="shared" si="22"/>
        <v>4958.333333333333</v>
      </c>
    </row>
    <row r="51" spans="16:40" ht="13.5" customHeight="1">
      <c r="P51" s="30" t="s">
        <v>83</v>
      </c>
      <c r="Q51" s="30"/>
      <c r="S51" s="31" t="s">
        <v>84</v>
      </c>
      <c r="T51" s="31"/>
      <c r="U51" s="31"/>
      <c r="V51" s="31"/>
      <c r="W51" s="31"/>
      <c r="Y51" s="28">
        <v>1200000</v>
      </c>
      <c r="Z51" s="28"/>
      <c r="AA51">
        <f t="shared" si="20"/>
        <v>180000</v>
      </c>
      <c r="AB51" s="1">
        <f>SUM(Y51-AA51)</f>
        <v>1020000</v>
      </c>
      <c r="AC51" s="9">
        <f aca="true" t="shared" si="23" ref="AC51:AN51">$AB$51/12</f>
        <v>85000</v>
      </c>
      <c r="AD51" s="9">
        <f t="shared" si="23"/>
        <v>85000</v>
      </c>
      <c r="AE51" s="9">
        <f t="shared" si="23"/>
        <v>85000</v>
      </c>
      <c r="AF51" s="9">
        <f t="shared" si="23"/>
        <v>85000</v>
      </c>
      <c r="AG51" s="9">
        <f t="shared" si="23"/>
        <v>85000</v>
      </c>
      <c r="AH51" s="9">
        <f t="shared" si="23"/>
        <v>85000</v>
      </c>
      <c r="AI51" s="9">
        <f t="shared" si="23"/>
        <v>85000</v>
      </c>
      <c r="AJ51" s="9">
        <f t="shared" si="23"/>
        <v>85000</v>
      </c>
      <c r="AK51" s="9">
        <f t="shared" si="23"/>
        <v>85000</v>
      </c>
      <c r="AL51" s="9">
        <f t="shared" si="23"/>
        <v>85000</v>
      </c>
      <c r="AM51" s="9">
        <f t="shared" si="23"/>
        <v>85000</v>
      </c>
      <c r="AN51" s="9">
        <f t="shared" si="23"/>
        <v>85000</v>
      </c>
    </row>
    <row r="52" spans="16:40" ht="13.5" customHeight="1">
      <c r="P52" s="30" t="s">
        <v>85</v>
      </c>
      <c r="Q52" s="30"/>
      <c r="S52" s="31" t="s">
        <v>86</v>
      </c>
      <c r="T52" s="31"/>
      <c r="U52" s="31"/>
      <c r="V52" s="31"/>
      <c r="W52" s="31"/>
      <c r="Y52" s="28">
        <v>360000</v>
      </c>
      <c r="Z52" s="28"/>
      <c r="AA52">
        <f t="shared" si="20"/>
        <v>54000</v>
      </c>
      <c r="AB52" s="1">
        <f>SUM(Y52-AA52)</f>
        <v>306000</v>
      </c>
      <c r="AC52" s="9">
        <f aca="true" t="shared" si="24" ref="AC52:AN52">$AB$52/12</f>
        <v>25500</v>
      </c>
      <c r="AD52" s="9">
        <f t="shared" si="24"/>
        <v>25500</v>
      </c>
      <c r="AE52" s="9">
        <f t="shared" si="24"/>
        <v>25500</v>
      </c>
      <c r="AF52" s="9">
        <f t="shared" si="24"/>
        <v>25500</v>
      </c>
      <c r="AG52" s="9">
        <f t="shared" si="24"/>
        <v>25500</v>
      </c>
      <c r="AH52" s="9">
        <f t="shared" si="24"/>
        <v>25500</v>
      </c>
      <c r="AI52" s="9">
        <f t="shared" si="24"/>
        <v>25500</v>
      </c>
      <c r="AJ52" s="9">
        <f t="shared" si="24"/>
        <v>25500</v>
      </c>
      <c r="AK52" s="9">
        <f t="shared" si="24"/>
        <v>25500</v>
      </c>
      <c r="AL52" s="9">
        <f t="shared" si="24"/>
        <v>25500</v>
      </c>
      <c r="AM52" s="9">
        <f t="shared" si="24"/>
        <v>25500</v>
      </c>
      <c r="AN52" s="9">
        <f t="shared" si="24"/>
        <v>25500</v>
      </c>
    </row>
    <row r="53" spans="16:40" ht="13.5" customHeight="1">
      <c r="P53" s="30" t="s">
        <v>87</v>
      </c>
      <c r="Q53" s="30"/>
      <c r="S53" s="31" t="s">
        <v>88</v>
      </c>
      <c r="T53" s="31"/>
      <c r="U53" s="31"/>
      <c r="V53" s="31"/>
      <c r="W53" s="31"/>
      <c r="Y53" s="28">
        <v>1</v>
      </c>
      <c r="Z53" s="28"/>
      <c r="AA53">
        <f t="shared" si="20"/>
        <v>0.15</v>
      </c>
      <c r="AB53" s="1">
        <v>1</v>
      </c>
      <c r="AC53" s="1">
        <f>AB53</f>
        <v>1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</row>
    <row r="54" spans="16:40" ht="13.5" customHeight="1">
      <c r="P54" s="30" t="s">
        <v>89</v>
      </c>
      <c r="Q54" s="30"/>
      <c r="S54" s="31" t="s">
        <v>90</v>
      </c>
      <c r="T54" s="31"/>
      <c r="U54" s="31"/>
      <c r="V54" s="31"/>
      <c r="W54" s="31"/>
      <c r="Y54" s="28">
        <v>121842.56</v>
      </c>
      <c r="Z54" s="28"/>
      <c r="AA54">
        <f t="shared" si="20"/>
        <v>18276.384</v>
      </c>
      <c r="AB54" s="1">
        <v>103566</v>
      </c>
      <c r="AC54" s="9">
        <f aca="true" t="shared" si="25" ref="AC54:AN54">$AB$54/12</f>
        <v>8630.5</v>
      </c>
      <c r="AD54" s="9">
        <f t="shared" si="25"/>
        <v>8630.5</v>
      </c>
      <c r="AE54" s="9">
        <f t="shared" si="25"/>
        <v>8630.5</v>
      </c>
      <c r="AF54" s="9">
        <f t="shared" si="25"/>
        <v>8630.5</v>
      </c>
      <c r="AG54" s="9">
        <f t="shared" si="25"/>
        <v>8630.5</v>
      </c>
      <c r="AH54" s="9">
        <f t="shared" si="25"/>
        <v>8630.5</v>
      </c>
      <c r="AI54" s="9">
        <f t="shared" si="25"/>
        <v>8630.5</v>
      </c>
      <c r="AJ54" s="9">
        <f t="shared" si="25"/>
        <v>8630.5</v>
      </c>
      <c r="AK54" s="9">
        <f t="shared" si="25"/>
        <v>8630.5</v>
      </c>
      <c r="AL54" s="9">
        <f t="shared" si="25"/>
        <v>8630.5</v>
      </c>
      <c r="AM54" s="9">
        <f t="shared" si="25"/>
        <v>8630.5</v>
      </c>
      <c r="AN54" s="9">
        <f t="shared" si="25"/>
        <v>8630.5</v>
      </c>
    </row>
    <row r="55" spans="16:40" ht="13.5" customHeight="1">
      <c r="P55" s="30" t="s">
        <v>91</v>
      </c>
      <c r="Q55" s="30"/>
      <c r="S55" s="27" t="s">
        <v>92</v>
      </c>
      <c r="T55" s="27"/>
      <c r="U55" s="27"/>
      <c r="V55" s="27"/>
      <c r="W55" s="27"/>
      <c r="Y55" s="28">
        <v>1</v>
      </c>
      <c r="Z55" s="28"/>
      <c r="AA55">
        <f t="shared" si="20"/>
        <v>0.15</v>
      </c>
      <c r="AB55" s="1">
        <v>1</v>
      </c>
      <c r="AC55" s="9">
        <f>AB55</f>
        <v>1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</row>
    <row r="56" spans="19:40" ht="13.5" customHeight="1">
      <c r="S56" s="27"/>
      <c r="T56" s="27"/>
      <c r="U56" s="27"/>
      <c r="V56" s="27"/>
      <c r="W56" s="27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6:40" ht="13.5" customHeight="1">
      <c r="P57" s="30" t="s">
        <v>93</v>
      </c>
      <c r="Q57" s="30"/>
      <c r="S57" s="31" t="s">
        <v>94</v>
      </c>
      <c r="T57" s="31"/>
      <c r="U57" s="31"/>
      <c r="V57" s="31"/>
      <c r="W57" s="31"/>
      <c r="Y57" s="28">
        <v>1</v>
      </c>
      <c r="Z57" s="28"/>
      <c r="AA57">
        <f aca="true" t="shared" si="26" ref="AA57:AA63">SUM(Y57*0.15)</f>
        <v>0.15</v>
      </c>
      <c r="AB57" s="1">
        <v>1</v>
      </c>
      <c r="AC57" s="1">
        <f>AB57</f>
        <v>1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</row>
    <row r="58" spans="16:40" ht="13.5" customHeight="1">
      <c r="P58" s="30" t="s">
        <v>95</v>
      </c>
      <c r="Q58" s="30"/>
      <c r="S58" s="27" t="s">
        <v>96</v>
      </c>
      <c r="T58" s="27"/>
      <c r="U58" s="27"/>
      <c r="V58" s="27"/>
      <c r="W58" s="27"/>
      <c r="Y58" s="28">
        <v>1</v>
      </c>
      <c r="Z58" s="28"/>
      <c r="AA58">
        <f t="shared" si="26"/>
        <v>0.15</v>
      </c>
      <c r="AB58" s="1">
        <v>1</v>
      </c>
      <c r="AC58" s="1">
        <f>AB58</f>
        <v>1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</row>
    <row r="59" spans="19:40" ht="13.5" customHeight="1">
      <c r="S59" s="27"/>
      <c r="T59" s="27"/>
      <c r="U59" s="27"/>
      <c r="V59" s="27"/>
      <c r="W59" s="27"/>
      <c r="AA59">
        <f t="shared" si="26"/>
        <v>0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6:40" ht="13.5" customHeight="1">
      <c r="P60" s="30" t="s">
        <v>97</v>
      </c>
      <c r="Q60" s="30"/>
      <c r="S60" s="31" t="s">
        <v>98</v>
      </c>
      <c r="T60" s="31"/>
      <c r="U60" s="31"/>
      <c r="V60" s="31"/>
      <c r="W60" s="31"/>
      <c r="Y60" s="28">
        <v>1</v>
      </c>
      <c r="Z60" s="28"/>
      <c r="AA60">
        <f t="shared" si="26"/>
        <v>0.15</v>
      </c>
      <c r="AB60" s="1">
        <v>1</v>
      </c>
      <c r="AC60" s="1">
        <f>AB60</f>
        <v>1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</row>
    <row r="61" spans="16:40" ht="13.5" customHeight="1">
      <c r="P61" s="30" t="s">
        <v>99</v>
      </c>
      <c r="Q61" s="30"/>
      <c r="S61" s="31" t="s">
        <v>100</v>
      </c>
      <c r="T61" s="31"/>
      <c r="U61" s="31"/>
      <c r="V61" s="31"/>
      <c r="W61" s="31"/>
      <c r="Y61" s="28">
        <v>1</v>
      </c>
      <c r="Z61" s="28"/>
      <c r="AA61">
        <f t="shared" si="26"/>
        <v>0.15</v>
      </c>
      <c r="AB61" s="1">
        <v>1</v>
      </c>
      <c r="AC61" s="1">
        <f>AB61</f>
        <v>1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</row>
    <row r="62" spans="16:40" ht="13.5" customHeight="1">
      <c r="P62" s="30" t="s">
        <v>101</v>
      </c>
      <c r="Q62" s="30"/>
      <c r="S62" s="31" t="s">
        <v>102</v>
      </c>
      <c r="T62" s="31"/>
      <c r="U62" s="31"/>
      <c r="V62" s="31"/>
      <c r="W62" s="31"/>
      <c r="Y62" s="28">
        <v>150000</v>
      </c>
      <c r="Z62" s="28"/>
      <c r="AA62">
        <f t="shared" si="26"/>
        <v>22500</v>
      </c>
      <c r="AB62" s="1">
        <f>SUM(Y62-AA62)</f>
        <v>127500</v>
      </c>
      <c r="AC62" s="9">
        <f aca="true" t="shared" si="27" ref="AC62:AN62">$AB$62/12</f>
        <v>10625</v>
      </c>
      <c r="AD62" s="9">
        <f t="shared" si="27"/>
        <v>10625</v>
      </c>
      <c r="AE62" s="9">
        <f t="shared" si="27"/>
        <v>10625</v>
      </c>
      <c r="AF62" s="9">
        <f t="shared" si="27"/>
        <v>10625</v>
      </c>
      <c r="AG62" s="9">
        <f t="shared" si="27"/>
        <v>10625</v>
      </c>
      <c r="AH62" s="9">
        <f t="shared" si="27"/>
        <v>10625</v>
      </c>
      <c r="AI62" s="9">
        <f t="shared" si="27"/>
        <v>10625</v>
      </c>
      <c r="AJ62" s="9">
        <f t="shared" si="27"/>
        <v>10625</v>
      </c>
      <c r="AK62" s="9">
        <f t="shared" si="27"/>
        <v>10625</v>
      </c>
      <c r="AL62" s="9">
        <f t="shared" si="27"/>
        <v>10625</v>
      </c>
      <c r="AM62" s="9">
        <f t="shared" si="27"/>
        <v>10625</v>
      </c>
      <c r="AN62" s="9">
        <f t="shared" si="27"/>
        <v>10625</v>
      </c>
    </row>
    <row r="63" spans="16:40" ht="13.5" customHeight="1">
      <c r="P63" s="30" t="s">
        <v>103</v>
      </c>
      <c r="Q63" s="30"/>
      <c r="S63" s="27" t="s">
        <v>104</v>
      </c>
      <c r="T63" s="27"/>
      <c r="U63" s="27"/>
      <c r="V63" s="27"/>
      <c r="W63" s="27"/>
      <c r="Y63" s="28">
        <v>1373667.65</v>
      </c>
      <c r="Z63" s="28"/>
      <c r="AA63">
        <f t="shared" si="26"/>
        <v>206050.1475</v>
      </c>
      <c r="AB63" s="1">
        <v>1167617</v>
      </c>
      <c r="AC63" s="9">
        <f aca="true" t="shared" si="28" ref="AC63:AN63">$AB$63/12</f>
        <v>97301.41666666667</v>
      </c>
      <c r="AD63" s="9">
        <f t="shared" si="28"/>
        <v>97301.41666666667</v>
      </c>
      <c r="AE63" s="9">
        <f t="shared" si="28"/>
        <v>97301.41666666667</v>
      </c>
      <c r="AF63" s="9">
        <f t="shared" si="28"/>
        <v>97301.41666666667</v>
      </c>
      <c r="AG63" s="9">
        <f t="shared" si="28"/>
        <v>97301.41666666667</v>
      </c>
      <c r="AH63" s="9">
        <f t="shared" si="28"/>
        <v>97301.41666666667</v>
      </c>
      <c r="AI63" s="9">
        <f t="shared" si="28"/>
        <v>97301.41666666667</v>
      </c>
      <c r="AJ63" s="9">
        <f t="shared" si="28"/>
        <v>97301.41666666667</v>
      </c>
      <c r="AK63" s="9">
        <f t="shared" si="28"/>
        <v>97301.41666666667</v>
      </c>
      <c r="AL63" s="9">
        <f t="shared" si="28"/>
        <v>97301.41666666667</v>
      </c>
      <c r="AM63" s="9">
        <f t="shared" si="28"/>
        <v>97301.41666666667</v>
      </c>
      <c r="AN63" s="9">
        <f t="shared" si="28"/>
        <v>97301.41666666667</v>
      </c>
    </row>
    <row r="64" spans="19:40" ht="13.5" customHeight="1">
      <c r="S64" s="27"/>
      <c r="T64" s="27"/>
      <c r="U64" s="27"/>
      <c r="V64" s="27"/>
      <c r="W64" s="27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9:40" ht="13.5" customHeight="1">
      <c r="S65" s="27"/>
      <c r="T65" s="27"/>
      <c r="U65" s="27"/>
      <c r="V65" s="27"/>
      <c r="W65" s="27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6:40" ht="13.5" customHeight="1">
      <c r="P66" s="30" t="s">
        <v>105</v>
      </c>
      <c r="Q66" s="30"/>
      <c r="S66" s="31" t="s">
        <v>106</v>
      </c>
      <c r="T66" s="31"/>
      <c r="U66" s="31"/>
      <c r="V66" s="31"/>
      <c r="W66" s="31"/>
      <c r="Y66" s="28">
        <v>100000</v>
      </c>
      <c r="Z66" s="28"/>
      <c r="AA66">
        <f aca="true" t="shared" si="29" ref="AA66:AA73">SUM(Y66*0.15)</f>
        <v>15000</v>
      </c>
      <c r="AB66" s="1">
        <f aca="true" t="shared" si="30" ref="AB66:AB73">SUM(Y66-AA66)</f>
        <v>85000</v>
      </c>
      <c r="AC66" s="9">
        <f aca="true" t="shared" si="31" ref="AC66:AN66">$AB$66/12</f>
        <v>7083.333333333333</v>
      </c>
      <c r="AD66" s="9">
        <f t="shared" si="31"/>
        <v>7083.333333333333</v>
      </c>
      <c r="AE66" s="9">
        <f t="shared" si="31"/>
        <v>7083.333333333333</v>
      </c>
      <c r="AF66" s="9">
        <f t="shared" si="31"/>
        <v>7083.333333333333</v>
      </c>
      <c r="AG66" s="9">
        <f t="shared" si="31"/>
        <v>7083.333333333333</v>
      </c>
      <c r="AH66" s="9">
        <f t="shared" si="31"/>
        <v>7083.333333333333</v>
      </c>
      <c r="AI66" s="9">
        <f t="shared" si="31"/>
        <v>7083.333333333333</v>
      </c>
      <c r="AJ66" s="9">
        <f t="shared" si="31"/>
        <v>7083.333333333333</v>
      </c>
      <c r="AK66" s="9">
        <f t="shared" si="31"/>
        <v>7083.333333333333</v>
      </c>
      <c r="AL66" s="9">
        <f t="shared" si="31"/>
        <v>7083.333333333333</v>
      </c>
      <c r="AM66" s="9">
        <f t="shared" si="31"/>
        <v>7083.333333333333</v>
      </c>
      <c r="AN66" s="9">
        <f t="shared" si="31"/>
        <v>7083.333333333333</v>
      </c>
    </row>
    <row r="67" spans="16:40" ht="13.5" customHeight="1">
      <c r="P67" s="30" t="s">
        <v>107</v>
      </c>
      <c r="Q67" s="30"/>
      <c r="S67" s="31" t="s">
        <v>108</v>
      </c>
      <c r="T67" s="31"/>
      <c r="U67" s="31"/>
      <c r="V67" s="31"/>
      <c r="W67" s="31"/>
      <c r="Y67" s="28">
        <v>20000</v>
      </c>
      <c r="Z67" s="28"/>
      <c r="AA67">
        <f t="shared" si="29"/>
        <v>3000</v>
      </c>
      <c r="AB67" s="1">
        <f t="shared" si="30"/>
        <v>17000</v>
      </c>
      <c r="AC67" s="9">
        <f aca="true" t="shared" si="32" ref="AC67:AC73">$AB67/12</f>
        <v>1416.6666666666667</v>
      </c>
      <c r="AD67" s="9">
        <f aca="true" t="shared" si="33" ref="AD67:AD73">$AB67/12</f>
        <v>1416.6666666666667</v>
      </c>
      <c r="AE67" s="9">
        <f aca="true" t="shared" si="34" ref="AE67:AE73">$AB67/12</f>
        <v>1416.6666666666667</v>
      </c>
      <c r="AF67" s="9">
        <f aca="true" t="shared" si="35" ref="AF67:AF73">$AB67/12</f>
        <v>1416.6666666666667</v>
      </c>
      <c r="AG67" s="9">
        <f aca="true" t="shared" si="36" ref="AG67:AG73">$AB67/12</f>
        <v>1416.6666666666667</v>
      </c>
      <c r="AH67" s="9">
        <f aca="true" t="shared" si="37" ref="AH67:AH73">$AB67/12</f>
        <v>1416.6666666666667</v>
      </c>
      <c r="AI67" s="9">
        <f aca="true" t="shared" si="38" ref="AI67:AI73">$AB67/12</f>
        <v>1416.6666666666667</v>
      </c>
      <c r="AJ67" s="9">
        <f aca="true" t="shared" si="39" ref="AJ67:AJ73">$AB67/12</f>
        <v>1416.6666666666667</v>
      </c>
      <c r="AK67" s="9">
        <f aca="true" t="shared" si="40" ref="AK67:AK73">$AB67/12</f>
        <v>1416.6666666666667</v>
      </c>
      <c r="AL67" s="9">
        <f aca="true" t="shared" si="41" ref="AL67:AL73">$AB67/12</f>
        <v>1416.6666666666667</v>
      </c>
      <c r="AM67" s="9">
        <f aca="true" t="shared" si="42" ref="AM67:AM73">$AB67/12</f>
        <v>1416.6666666666667</v>
      </c>
      <c r="AN67" s="9">
        <f aca="true" t="shared" si="43" ref="AN67:AN73">$AB67/12</f>
        <v>1416.6666666666667</v>
      </c>
    </row>
    <row r="68" spans="16:40" ht="13.5" customHeight="1">
      <c r="P68" s="30" t="s">
        <v>109</v>
      </c>
      <c r="Q68" s="30"/>
      <c r="S68" s="31" t="s">
        <v>110</v>
      </c>
      <c r="T68" s="31"/>
      <c r="U68" s="31"/>
      <c r="V68" s="31"/>
      <c r="W68" s="31"/>
      <c r="Y68" s="28">
        <v>100000</v>
      </c>
      <c r="Z68" s="28"/>
      <c r="AA68">
        <f t="shared" si="29"/>
        <v>15000</v>
      </c>
      <c r="AB68" s="1">
        <f t="shared" si="30"/>
        <v>85000</v>
      </c>
      <c r="AC68" s="9">
        <f t="shared" si="32"/>
        <v>7083.333333333333</v>
      </c>
      <c r="AD68" s="9">
        <f t="shared" si="33"/>
        <v>7083.333333333333</v>
      </c>
      <c r="AE68" s="9">
        <f t="shared" si="34"/>
        <v>7083.333333333333</v>
      </c>
      <c r="AF68" s="9">
        <f t="shared" si="35"/>
        <v>7083.333333333333</v>
      </c>
      <c r="AG68" s="9">
        <f t="shared" si="36"/>
        <v>7083.333333333333</v>
      </c>
      <c r="AH68" s="9">
        <f t="shared" si="37"/>
        <v>7083.333333333333</v>
      </c>
      <c r="AI68" s="9">
        <f t="shared" si="38"/>
        <v>7083.333333333333</v>
      </c>
      <c r="AJ68" s="9">
        <f t="shared" si="39"/>
        <v>7083.333333333333</v>
      </c>
      <c r="AK68" s="9">
        <f t="shared" si="40"/>
        <v>7083.333333333333</v>
      </c>
      <c r="AL68" s="9">
        <f t="shared" si="41"/>
        <v>7083.333333333333</v>
      </c>
      <c r="AM68" s="9">
        <f t="shared" si="42"/>
        <v>7083.333333333333</v>
      </c>
      <c r="AN68" s="9">
        <f t="shared" si="43"/>
        <v>7083.333333333333</v>
      </c>
    </row>
    <row r="69" spans="16:40" ht="13.5" customHeight="1">
      <c r="P69" s="30" t="s">
        <v>111</v>
      </c>
      <c r="Q69" s="30"/>
      <c r="S69" s="31" t="s">
        <v>112</v>
      </c>
      <c r="T69" s="31"/>
      <c r="U69" s="31"/>
      <c r="V69" s="31"/>
      <c r="W69" s="31"/>
      <c r="Y69" s="28">
        <v>200000</v>
      </c>
      <c r="Z69" s="28"/>
      <c r="AA69">
        <f t="shared" si="29"/>
        <v>30000</v>
      </c>
      <c r="AB69" s="1">
        <f t="shared" si="30"/>
        <v>170000</v>
      </c>
      <c r="AC69" s="9">
        <f t="shared" si="32"/>
        <v>14166.666666666666</v>
      </c>
      <c r="AD69" s="9">
        <f t="shared" si="33"/>
        <v>14166.666666666666</v>
      </c>
      <c r="AE69" s="9">
        <f t="shared" si="34"/>
        <v>14166.666666666666</v>
      </c>
      <c r="AF69" s="9">
        <f t="shared" si="35"/>
        <v>14166.666666666666</v>
      </c>
      <c r="AG69" s="9">
        <f t="shared" si="36"/>
        <v>14166.666666666666</v>
      </c>
      <c r="AH69" s="9">
        <f t="shared" si="37"/>
        <v>14166.666666666666</v>
      </c>
      <c r="AI69" s="9">
        <f t="shared" si="38"/>
        <v>14166.666666666666</v>
      </c>
      <c r="AJ69" s="9">
        <f t="shared" si="39"/>
        <v>14166.666666666666</v>
      </c>
      <c r="AK69" s="9">
        <f t="shared" si="40"/>
        <v>14166.666666666666</v>
      </c>
      <c r="AL69" s="9">
        <f t="shared" si="41"/>
        <v>14166.666666666666</v>
      </c>
      <c r="AM69" s="9">
        <f t="shared" si="42"/>
        <v>14166.666666666666</v>
      </c>
      <c r="AN69" s="9">
        <f t="shared" si="43"/>
        <v>14166.666666666666</v>
      </c>
    </row>
    <row r="70" spans="16:40" ht="13.5" customHeight="1">
      <c r="P70" s="30" t="s">
        <v>113</v>
      </c>
      <c r="Q70" s="30"/>
      <c r="S70" s="31" t="s">
        <v>114</v>
      </c>
      <c r="T70" s="31"/>
      <c r="U70" s="31"/>
      <c r="V70" s="31"/>
      <c r="W70" s="31"/>
      <c r="Y70" s="28">
        <v>25000</v>
      </c>
      <c r="Z70" s="28"/>
      <c r="AA70">
        <f t="shared" si="29"/>
        <v>3750</v>
      </c>
      <c r="AB70" s="1">
        <f t="shared" si="30"/>
        <v>21250</v>
      </c>
      <c r="AC70" s="9">
        <f t="shared" si="32"/>
        <v>1770.8333333333333</v>
      </c>
      <c r="AD70" s="9">
        <f t="shared" si="33"/>
        <v>1770.8333333333333</v>
      </c>
      <c r="AE70" s="9">
        <f t="shared" si="34"/>
        <v>1770.8333333333333</v>
      </c>
      <c r="AF70" s="9">
        <f t="shared" si="35"/>
        <v>1770.8333333333333</v>
      </c>
      <c r="AG70" s="9">
        <f t="shared" si="36"/>
        <v>1770.8333333333333</v>
      </c>
      <c r="AH70" s="9">
        <f t="shared" si="37"/>
        <v>1770.8333333333333</v>
      </c>
      <c r="AI70" s="9">
        <f t="shared" si="38"/>
        <v>1770.8333333333333</v>
      </c>
      <c r="AJ70" s="9">
        <f t="shared" si="39"/>
        <v>1770.8333333333333</v>
      </c>
      <c r="AK70" s="9">
        <f t="shared" si="40"/>
        <v>1770.8333333333333</v>
      </c>
      <c r="AL70" s="9">
        <f t="shared" si="41"/>
        <v>1770.8333333333333</v>
      </c>
      <c r="AM70" s="9">
        <f t="shared" si="42"/>
        <v>1770.8333333333333</v>
      </c>
      <c r="AN70" s="9">
        <f t="shared" si="43"/>
        <v>1770.8333333333333</v>
      </c>
    </row>
    <row r="71" spans="16:40" ht="13.5" customHeight="1">
      <c r="P71" s="30" t="s">
        <v>115</v>
      </c>
      <c r="Q71" s="30"/>
      <c r="S71" s="31" t="s">
        <v>116</v>
      </c>
      <c r="T71" s="31"/>
      <c r="U71" s="31"/>
      <c r="V71" s="31"/>
      <c r="W71" s="31"/>
      <c r="Y71" s="28">
        <v>10000</v>
      </c>
      <c r="Z71" s="28"/>
      <c r="AA71">
        <f t="shared" si="29"/>
        <v>1500</v>
      </c>
      <c r="AB71" s="1">
        <f t="shared" si="30"/>
        <v>8500</v>
      </c>
      <c r="AC71" s="9">
        <f t="shared" si="32"/>
        <v>708.3333333333334</v>
      </c>
      <c r="AD71" s="9">
        <f t="shared" si="33"/>
        <v>708.3333333333334</v>
      </c>
      <c r="AE71" s="9">
        <f t="shared" si="34"/>
        <v>708.3333333333334</v>
      </c>
      <c r="AF71" s="9">
        <f t="shared" si="35"/>
        <v>708.3333333333334</v>
      </c>
      <c r="AG71" s="9">
        <f t="shared" si="36"/>
        <v>708.3333333333334</v>
      </c>
      <c r="AH71" s="9">
        <f t="shared" si="37"/>
        <v>708.3333333333334</v>
      </c>
      <c r="AI71" s="9">
        <f t="shared" si="38"/>
        <v>708.3333333333334</v>
      </c>
      <c r="AJ71" s="9">
        <f t="shared" si="39"/>
        <v>708.3333333333334</v>
      </c>
      <c r="AK71" s="9">
        <f t="shared" si="40"/>
        <v>708.3333333333334</v>
      </c>
      <c r="AL71" s="9">
        <f t="shared" si="41"/>
        <v>708.3333333333334</v>
      </c>
      <c r="AM71" s="9">
        <f t="shared" si="42"/>
        <v>708.3333333333334</v>
      </c>
      <c r="AN71" s="9">
        <f t="shared" si="43"/>
        <v>708.3333333333334</v>
      </c>
    </row>
    <row r="72" spans="16:40" ht="13.5" customHeight="1">
      <c r="P72" s="30" t="s">
        <v>117</v>
      </c>
      <c r="Q72" s="30"/>
      <c r="S72" s="31" t="s">
        <v>118</v>
      </c>
      <c r="T72" s="31"/>
      <c r="U72" s="31"/>
      <c r="V72" s="31"/>
      <c r="W72" s="31"/>
      <c r="Y72" s="28">
        <v>10000</v>
      </c>
      <c r="Z72" s="28"/>
      <c r="AA72">
        <f t="shared" si="29"/>
        <v>1500</v>
      </c>
      <c r="AB72" s="1">
        <f t="shared" si="30"/>
        <v>8500</v>
      </c>
      <c r="AC72" s="9">
        <f t="shared" si="32"/>
        <v>708.3333333333334</v>
      </c>
      <c r="AD72" s="9">
        <f t="shared" si="33"/>
        <v>708.3333333333334</v>
      </c>
      <c r="AE72" s="9">
        <f t="shared" si="34"/>
        <v>708.3333333333334</v>
      </c>
      <c r="AF72" s="9">
        <f t="shared" si="35"/>
        <v>708.3333333333334</v>
      </c>
      <c r="AG72" s="9">
        <f t="shared" si="36"/>
        <v>708.3333333333334</v>
      </c>
      <c r="AH72" s="9">
        <f t="shared" si="37"/>
        <v>708.3333333333334</v>
      </c>
      <c r="AI72" s="9">
        <f t="shared" si="38"/>
        <v>708.3333333333334</v>
      </c>
      <c r="AJ72" s="9">
        <f t="shared" si="39"/>
        <v>708.3333333333334</v>
      </c>
      <c r="AK72" s="9">
        <f t="shared" si="40"/>
        <v>708.3333333333334</v>
      </c>
      <c r="AL72" s="9">
        <f t="shared" si="41"/>
        <v>708.3333333333334</v>
      </c>
      <c r="AM72" s="9">
        <f t="shared" si="42"/>
        <v>708.3333333333334</v>
      </c>
      <c r="AN72" s="9">
        <f t="shared" si="43"/>
        <v>708.3333333333334</v>
      </c>
    </row>
    <row r="73" spans="16:40" ht="13.5" customHeight="1">
      <c r="P73" s="30" t="s">
        <v>119</v>
      </c>
      <c r="Q73" s="30"/>
      <c r="S73" s="31" t="s">
        <v>120</v>
      </c>
      <c r="T73" s="31"/>
      <c r="U73" s="31"/>
      <c r="V73" s="31"/>
      <c r="W73" s="31"/>
      <c r="Y73" s="28">
        <v>10000</v>
      </c>
      <c r="Z73" s="28"/>
      <c r="AA73">
        <f t="shared" si="29"/>
        <v>1500</v>
      </c>
      <c r="AB73" s="1">
        <f t="shared" si="30"/>
        <v>8500</v>
      </c>
      <c r="AC73" s="9">
        <f t="shared" si="32"/>
        <v>708.3333333333334</v>
      </c>
      <c r="AD73" s="9">
        <f t="shared" si="33"/>
        <v>708.3333333333334</v>
      </c>
      <c r="AE73" s="9">
        <f t="shared" si="34"/>
        <v>708.3333333333334</v>
      </c>
      <c r="AF73" s="9">
        <f t="shared" si="35"/>
        <v>708.3333333333334</v>
      </c>
      <c r="AG73" s="9">
        <f t="shared" si="36"/>
        <v>708.3333333333334</v>
      </c>
      <c r="AH73" s="9">
        <f t="shared" si="37"/>
        <v>708.3333333333334</v>
      </c>
      <c r="AI73" s="9">
        <f t="shared" si="38"/>
        <v>708.3333333333334</v>
      </c>
      <c r="AJ73" s="9">
        <f t="shared" si="39"/>
        <v>708.3333333333334</v>
      </c>
      <c r="AK73" s="9">
        <f t="shared" si="40"/>
        <v>708.3333333333334</v>
      </c>
      <c r="AL73" s="9">
        <f t="shared" si="41"/>
        <v>708.3333333333334</v>
      </c>
      <c r="AM73" s="9">
        <f t="shared" si="42"/>
        <v>708.3333333333334</v>
      </c>
      <c r="AN73" s="9">
        <f t="shared" si="43"/>
        <v>708.3333333333334</v>
      </c>
    </row>
    <row r="74" spans="29:40" ht="9" customHeight="1"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6:40" ht="13.5" customHeight="1">
      <c r="P75" s="29" t="s">
        <v>121</v>
      </c>
      <c r="Q75" s="29"/>
      <c r="S75" s="25" t="s">
        <v>122</v>
      </c>
      <c r="T75" s="25"/>
      <c r="U75" s="25"/>
      <c r="V75" s="25"/>
      <c r="W75" s="25"/>
      <c r="Y75" s="26">
        <v>200</v>
      </c>
      <c r="Z75" s="26"/>
      <c r="AA75">
        <f>SUM(Y75*0.15)</f>
        <v>30</v>
      </c>
      <c r="AB75" s="5">
        <f>SUM(Y75-AA75)</f>
        <v>170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6:40" ht="13.5" customHeight="1">
      <c r="P76" s="30" t="s">
        <v>123</v>
      </c>
      <c r="Q76" s="30"/>
      <c r="S76" s="27" t="s">
        <v>124</v>
      </c>
      <c r="T76" s="27"/>
      <c r="U76" s="27"/>
      <c r="V76" s="27"/>
      <c r="W76" s="27"/>
      <c r="Y76" s="28">
        <v>100</v>
      </c>
      <c r="Z76" s="28"/>
      <c r="AA76">
        <f>SUM(Y76*0.15)</f>
        <v>15</v>
      </c>
      <c r="AB76" s="1">
        <f>SUM(Y76-AA76)</f>
        <v>85</v>
      </c>
      <c r="AC76" s="9">
        <f aca="true" t="shared" si="44" ref="AC76:AN76">$AB$76/12</f>
        <v>7.083333333333333</v>
      </c>
      <c r="AD76" s="9">
        <f t="shared" si="44"/>
        <v>7.083333333333333</v>
      </c>
      <c r="AE76" s="9">
        <f t="shared" si="44"/>
        <v>7.083333333333333</v>
      </c>
      <c r="AF76" s="9">
        <f t="shared" si="44"/>
        <v>7.083333333333333</v>
      </c>
      <c r="AG76" s="9">
        <f t="shared" si="44"/>
        <v>7.083333333333333</v>
      </c>
      <c r="AH76" s="9">
        <f t="shared" si="44"/>
        <v>7.083333333333333</v>
      </c>
      <c r="AI76" s="9">
        <f t="shared" si="44"/>
        <v>7.083333333333333</v>
      </c>
      <c r="AJ76" s="9">
        <f t="shared" si="44"/>
        <v>7.083333333333333</v>
      </c>
      <c r="AK76" s="9">
        <f t="shared" si="44"/>
        <v>7.083333333333333</v>
      </c>
      <c r="AL76" s="9">
        <f t="shared" si="44"/>
        <v>7.083333333333333</v>
      </c>
      <c r="AM76" s="9">
        <f t="shared" si="44"/>
        <v>7.083333333333333</v>
      </c>
      <c r="AN76" s="9">
        <f t="shared" si="44"/>
        <v>7.083333333333333</v>
      </c>
    </row>
    <row r="77" spans="19:40" ht="13.5" customHeight="1">
      <c r="S77" s="27"/>
      <c r="T77" s="27"/>
      <c r="U77" s="27"/>
      <c r="V77" s="27"/>
      <c r="W77" s="27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16:40" ht="13.5" customHeight="1">
      <c r="P78" s="30" t="s">
        <v>125</v>
      </c>
      <c r="Q78" s="30"/>
      <c r="S78" s="31" t="s">
        <v>126</v>
      </c>
      <c r="T78" s="31"/>
      <c r="U78" s="31"/>
      <c r="V78" s="31"/>
      <c r="W78" s="31"/>
      <c r="Y78" s="28">
        <v>100</v>
      </c>
      <c r="Z78" s="28"/>
      <c r="AA78">
        <f>SUM(Y78*0.15)</f>
        <v>15</v>
      </c>
      <c r="AB78" s="1">
        <f>SUM(Y78-AA78)</f>
        <v>85</v>
      </c>
      <c r="AC78" s="9">
        <f aca="true" t="shared" si="45" ref="AC78:AN78">$AB$78/12</f>
        <v>7.083333333333333</v>
      </c>
      <c r="AD78" s="9">
        <f t="shared" si="45"/>
        <v>7.083333333333333</v>
      </c>
      <c r="AE78" s="9">
        <f t="shared" si="45"/>
        <v>7.083333333333333</v>
      </c>
      <c r="AF78" s="9">
        <f t="shared" si="45"/>
        <v>7.083333333333333</v>
      </c>
      <c r="AG78" s="9">
        <f t="shared" si="45"/>
        <v>7.083333333333333</v>
      </c>
      <c r="AH78" s="9">
        <f t="shared" si="45"/>
        <v>7.083333333333333</v>
      </c>
      <c r="AI78" s="9">
        <f t="shared" si="45"/>
        <v>7.083333333333333</v>
      </c>
      <c r="AJ78" s="9">
        <f t="shared" si="45"/>
        <v>7.083333333333333</v>
      </c>
      <c r="AK78" s="9">
        <f t="shared" si="45"/>
        <v>7.083333333333333</v>
      </c>
      <c r="AL78" s="9">
        <f t="shared" si="45"/>
        <v>7.083333333333333</v>
      </c>
      <c r="AM78" s="9">
        <f t="shared" si="45"/>
        <v>7.083333333333333</v>
      </c>
      <c r="AN78" s="9">
        <f t="shared" si="45"/>
        <v>7.083333333333333</v>
      </c>
    </row>
    <row r="79" spans="29:40" ht="9" customHeight="1"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29:40" ht="6" customHeight="1"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2:40" ht="13.5" customHeight="1">
      <c r="B81" s="24" t="s">
        <v>127</v>
      </c>
      <c r="C81" s="24"/>
      <c r="D81" s="24"/>
      <c r="E81" s="24"/>
      <c r="F81" s="24"/>
      <c r="G81" s="24"/>
      <c r="H81" s="24"/>
      <c r="I81" s="24"/>
      <c r="S81" s="25" t="s">
        <v>128</v>
      </c>
      <c r="T81" s="25"/>
      <c r="U81" s="25"/>
      <c r="V81" s="25"/>
      <c r="W81" s="25"/>
      <c r="Y81" s="26">
        <v>14720.08</v>
      </c>
      <c r="Z81" s="26"/>
      <c r="AA81">
        <f>SUM(Y81*0.15)</f>
        <v>2208.0119999999997</v>
      </c>
      <c r="AB81" s="5">
        <v>12512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29:40" ht="3.75" customHeight="1"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4:40" ht="13.5" customHeight="1">
      <c r="D83" s="6">
        <v>1</v>
      </c>
      <c r="F83" s="6">
        <v>3</v>
      </c>
      <c r="H83" s="6">
        <v>5</v>
      </c>
      <c r="J83" s="7" t="s">
        <v>129</v>
      </c>
      <c r="L83" s="7" t="s">
        <v>130</v>
      </c>
      <c r="N83" s="7" t="s">
        <v>27</v>
      </c>
      <c r="S83" s="31" t="s">
        <v>131</v>
      </c>
      <c r="T83" s="31"/>
      <c r="U83" s="31"/>
      <c r="V83" s="31"/>
      <c r="W83" s="31"/>
      <c r="Y83" s="28">
        <v>14720.08</v>
      </c>
      <c r="Z83" s="28"/>
      <c r="AA83">
        <f>SUM(Y83*0.15)</f>
        <v>2208.0119999999997</v>
      </c>
      <c r="AB83" s="1">
        <v>12512</v>
      </c>
      <c r="AC83" s="9">
        <f aca="true" t="shared" si="46" ref="AC83:AN83">$AB$83/12</f>
        <v>1042.6666666666667</v>
      </c>
      <c r="AD83" s="9">
        <f t="shared" si="46"/>
        <v>1042.6666666666667</v>
      </c>
      <c r="AE83" s="9">
        <f t="shared" si="46"/>
        <v>1042.6666666666667</v>
      </c>
      <c r="AF83" s="9">
        <f t="shared" si="46"/>
        <v>1042.6666666666667</v>
      </c>
      <c r="AG83" s="9">
        <f t="shared" si="46"/>
        <v>1042.6666666666667</v>
      </c>
      <c r="AH83" s="9">
        <f t="shared" si="46"/>
        <v>1042.6666666666667</v>
      </c>
      <c r="AI83" s="9">
        <f t="shared" si="46"/>
        <v>1042.6666666666667</v>
      </c>
      <c r="AJ83" s="9">
        <f t="shared" si="46"/>
        <v>1042.6666666666667</v>
      </c>
      <c r="AK83" s="9">
        <f t="shared" si="46"/>
        <v>1042.6666666666667</v>
      </c>
      <c r="AL83" s="9">
        <f t="shared" si="46"/>
        <v>1042.6666666666667</v>
      </c>
      <c r="AM83" s="9">
        <f t="shared" si="46"/>
        <v>1042.6666666666667</v>
      </c>
      <c r="AN83" s="9">
        <f t="shared" si="46"/>
        <v>1042.6666666666667</v>
      </c>
    </row>
    <row r="84" spans="29:40" ht="3.75" customHeight="1"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16:40" ht="13.5" customHeight="1">
      <c r="P85" s="29" t="s">
        <v>61</v>
      </c>
      <c r="Q85" s="29"/>
      <c r="S85" s="25" t="s">
        <v>62</v>
      </c>
      <c r="T85" s="25"/>
      <c r="U85" s="25"/>
      <c r="V85" s="25"/>
      <c r="W85" s="25"/>
      <c r="Y85" s="26">
        <v>14720.08</v>
      </c>
      <c r="Z85" s="26"/>
      <c r="AA85">
        <f>SUM(Y85*0.15)</f>
        <v>2208.0119999999997</v>
      </c>
      <c r="AB85" s="5">
        <v>12512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6:40" ht="13.5" customHeight="1">
      <c r="P86" s="30" t="s">
        <v>109</v>
      </c>
      <c r="Q86" s="30"/>
      <c r="S86" s="31" t="s">
        <v>110</v>
      </c>
      <c r="T86" s="31"/>
      <c r="U86" s="31"/>
      <c r="V86" s="31"/>
      <c r="W86" s="31"/>
      <c r="Y86" s="28">
        <v>14720.08</v>
      </c>
      <c r="Z86" s="28"/>
      <c r="AA86">
        <f>SUM(Y86*0.15)</f>
        <v>2208.0119999999997</v>
      </c>
      <c r="AB86" s="1">
        <v>12512</v>
      </c>
      <c r="AC86" s="9">
        <f aca="true" t="shared" si="47" ref="AC86:AN86">$AB$86/12</f>
        <v>1042.6666666666667</v>
      </c>
      <c r="AD86" s="9">
        <f t="shared" si="47"/>
        <v>1042.6666666666667</v>
      </c>
      <c r="AE86" s="9">
        <f t="shared" si="47"/>
        <v>1042.6666666666667</v>
      </c>
      <c r="AF86" s="9">
        <f t="shared" si="47"/>
        <v>1042.6666666666667</v>
      </c>
      <c r="AG86" s="9">
        <f t="shared" si="47"/>
        <v>1042.6666666666667</v>
      </c>
      <c r="AH86" s="9">
        <f t="shared" si="47"/>
        <v>1042.6666666666667</v>
      </c>
      <c r="AI86" s="9">
        <f t="shared" si="47"/>
        <v>1042.6666666666667</v>
      </c>
      <c r="AJ86" s="9">
        <f t="shared" si="47"/>
        <v>1042.6666666666667</v>
      </c>
      <c r="AK86" s="9">
        <f t="shared" si="47"/>
        <v>1042.6666666666667</v>
      </c>
      <c r="AL86" s="9">
        <f t="shared" si="47"/>
        <v>1042.6666666666667</v>
      </c>
      <c r="AM86" s="9">
        <f t="shared" si="47"/>
        <v>1042.6666666666667</v>
      </c>
      <c r="AN86" s="9">
        <f t="shared" si="47"/>
        <v>1042.6666666666667</v>
      </c>
    </row>
    <row r="87" ht="9" customHeight="1"/>
    <row r="88" ht="6" customHeight="1"/>
    <row r="89" spans="2:28" ht="13.5" customHeight="1">
      <c r="B89" s="24" t="s">
        <v>132</v>
      </c>
      <c r="C89" s="24"/>
      <c r="D89" s="24"/>
      <c r="E89" s="24"/>
      <c r="F89" s="24"/>
      <c r="G89" s="24"/>
      <c r="H89" s="24"/>
      <c r="I89" s="24"/>
      <c r="S89" s="25" t="s">
        <v>133</v>
      </c>
      <c r="T89" s="25"/>
      <c r="U89" s="25"/>
      <c r="V89" s="25"/>
      <c r="W89" s="25"/>
      <c r="Y89" s="26">
        <v>25000</v>
      </c>
      <c r="Z89" s="26"/>
      <c r="AA89">
        <f>SUM(Y89*0.15)</f>
        <v>3750</v>
      </c>
      <c r="AB89" s="5">
        <f>SUM(Y89-AA89)</f>
        <v>21250</v>
      </c>
    </row>
    <row r="90" ht="3.75" customHeight="1"/>
    <row r="91" spans="4:40" ht="13.5" customHeight="1">
      <c r="D91" s="6">
        <v>1</v>
      </c>
      <c r="F91" s="6">
        <v>5</v>
      </c>
      <c r="H91" s="6">
        <v>2</v>
      </c>
      <c r="J91" s="7" t="s">
        <v>129</v>
      </c>
      <c r="L91" s="7" t="s">
        <v>134</v>
      </c>
      <c r="N91" s="7" t="s">
        <v>27</v>
      </c>
      <c r="S91" s="27" t="s">
        <v>135</v>
      </c>
      <c r="T91" s="27"/>
      <c r="U91" s="27"/>
      <c r="V91" s="27"/>
      <c r="W91" s="27"/>
      <c r="Y91" s="28">
        <v>25000</v>
      </c>
      <c r="Z91" s="28"/>
      <c r="AA91">
        <f>SUM(Y91*0.15)</f>
        <v>3750</v>
      </c>
      <c r="AB91" s="1">
        <f>SUM(Y91-AA91)</f>
        <v>21250</v>
      </c>
      <c r="AC91" s="9">
        <f aca="true" t="shared" si="48" ref="AC91:AN91">$AB$91/12</f>
        <v>1770.8333333333333</v>
      </c>
      <c r="AD91" s="9">
        <f t="shared" si="48"/>
        <v>1770.8333333333333</v>
      </c>
      <c r="AE91" s="9">
        <f t="shared" si="48"/>
        <v>1770.8333333333333</v>
      </c>
      <c r="AF91" s="9">
        <f t="shared" si="48"/>
        <v>1770.8333333333333</v>
      </c>
      <c r="AG91" s="9">
        <f t="shared" si="48"/>
        <v>1770.8333333333333</v>
      </c>
      <c r="AH91" s="9">
        <f t="shared" si="48"/>
        <v>1770.8333333333333</v>
      </c>
      <c r="AI91" s="9">
        <f t="shared" si="48"/>
        <v>1770.8333333333333</v>
      </c>
      <c r="AJ91" s="9">
        <f t="shared" si="48"/>
        <v>1770.8333333333333</v>
      </c>
      <c r="AK91" s="9">
        <f t="shared" si="48"/>
        <v>1770.8333333333333</v>
      </c>
      <c r="AL91" s="9">
        <f t="shared" si="48"/>
        <v>1770.8333333333333</v>
      </c>
      <c r="AM91" s="9">
        <f t="shared" si="48"/>
        <v>1770.8333333333333</v>
      </c>
      <c r="AN91" s="9">
        <f t="shared" si="48"/>
        <v>1770.8333333333333</v>
      </c>
    </row>
    <row r="92" spans="19:23" ht="13.5" customHeight="1">
      <c r="S92" s="27"/>
      <c r="T92" s="27"/>
      <c r="U92" s="27"/>
      <c r="V92" s="27"/>
      <c r="W92" s="27"/>
    </row>
    <row r="93" ht="3.75" customHeight="1"/>
    <row r="94" spans="16:28" ht="13.5" customHeight="1">
      <c r="P94" s="29" t="s">
        <v>61</v>
      </c>
      <c r="Q94" s="29"/>
      <c r="S94" s="25" t="s">
        <v>62</v>
      </c>
      <c r="T94" s="25"/>
      <c r="U94" s="25"/>
      <c r="V94" s="25"/>
      <c r="W94" s="25"/>
      <c r="Y94" s="26">
        <v>25000</v>
      </c>
      <c r="Z94" s="26"/>
      <c r="AA94">
        <f>SUM(Y94*0.15)</f>
        <v>3750</v>
      </c>
      <c r="AB94" s="5">
        <f>SUM(AB95:AB96)</f>
        <v>21250</v>
      </c>
    </row>
    <row r="95" spans="16:40" ht="13.5" customHeight="1">
      <c r="P95" s="30" t="s">
        <v>107</v>
      </c>
      <c r="Q95" s="30"/>
      <c r="S95" s="31" t="s">
        <v>108</v>
      </c>
      <c r="T95" s="31"/>
      <c r="U95" s="31"/>
      <c r="V95" s="31"/>
      <c r="W95" s="31"/>
      <c r="Y95" s="28">
        <v>10000</v>
      </c>
      <c r="Z95" s="28"/>
      <c r="AA95">
        <f>SUM(Y95*0.15)</f>
        <v>1500</v>
      </c>
      <c r="AB95" s="1">
        <f>SUM(Y95-AA95)</f>
        <v>8500</v>
      </c>
      <c r="AC95" s="9">
        <f aca="true" t="shared" si="49" ref="AC95:AN95">$AB$95/12</f>
        <v>708.3333333333334</v>
      </c>
      <c r="AD95" s="9">
        <f t="shared" si="49"/>
        <v>708.3333333333334</v>
      </c>
      <c r="AE95" s="9">
        <f t="shared" si="49"/>
        <v>708.3333333333334</v>
      </c>
      <c r="AF95" s="9">
        <f t="shared" si="49"/>
        <v>708.3333333333334</v>
      </c>
      <c r="AG95" s="9">
        <f t="shared" si="49"/>
        <v>708.3333333333334</v>
      </c>
      <c r="AH95" s="9">
        <f t="shared" si="49"/>
        <v>708.3333333333334</v>
      </c>
      <c r="AI95" s="9">
        <f t="shared" si="49"/>
        <v>708.3333333333334</v>
      </c>
      <c r="AJ95" s="9">
        <f t="shared" si="49"/>
        <v>708.3333333333334</v>
      </c>
      <c r="AK95" s="9">
        <f t="shared" si="49"/>
        <v>708.3333333333334</v>
      </c>
      <c r="AL95" s="9">
        <f t="shared" si="49"/>
        <v>708.3333333333334</v>
      </c>
      <c r="AM95" s="9">
        <f t="shared" si="49"/>
        <v>708.3333333333334</v>
      </c>
      <c r="AN95" s="9">
        <f t="shared" si="49"/>
        <v>708.3333333333334</v>
      </c>
    </row>
    <row r="96" spans="16:40" ht="13.5" customHeight="1">
      <c r="P96" s="30" t="s">
        <v>109</v>
      </c>
      <c r="Q96" s="30"/>
      <c r="S96" s="31" t="s">
        <v>110</v>
      </c>
      <c r="T96" s="31"/>
      <c r="U96" s="31"/>
      <c r="V96" s="31"/>
      <c r="W96" s="31"/>
      <c r="Y96" s="28">
        <v>15000</v>
      </c>
      <c r="Z96" s="28"/>
      <c r="AA96">
        <f>SUM(Y96*0.15)</f>
        <v>2250</v>
      </c>
      <c r="AB96" s="1">
        <f>SUM(Y96-AA96)</f>
        <v>12750</v>
      </c>
      <c r="AC96" s="9">
        <f aca="true" t="shared" si="50" ref="AC96:AN96">$AB$96/12</f>
        <v>1062.5</v>
      </c>
      <c r="AD96" s="9">
        <f t="shared" si="50"/>
        <v>1062.5</v>
      </c>
      <c r="AE96" s="9">
        <f t="shared" si="50"/>
        <v>1062.5</v>
      </c>
      <c r="AF96" s="9">
        <f t="shared" si="50"/>
        <v>1062.5</v>
      </c>
      <c r="AG96" s="9">
        <f t="shared" si="50"/>
        <v>1062.5</v>
      </c>
      <c r="AH96" s="9">
        <f t="shared" si="50"/>
        <v>1062.5</v>
      </c>
      <c r="AI96" s="9">
        <f t="shared" si="50"/>
        <v>1062.5</v>
      </c>
      <c r="AJ96" s="9">
        <f t="shared" si="50"/>
        <v>1062.5</v>
      </c>
      <c r="AK96" s="9">
        <f t="shared" si="50"/>
        <v>1062.5</v>
      </c>
      <c r="AL96" s="9">
        <f t="shared" si="50"/>
        <v>1062.5</v>
      </c>
      <c r="AM96" s="9">
        <f t="shared" si="50"/>
        <v>1062.5</v>
      </c>
      <c r="AN96" s="9">
        <f t="shared" si="50"/>
        <v>1062.5</v>
      </c>
    </row>
    <row r="97" ht="9" customHeight="1"/>
    <row r="98" ht="6" customHeight="1"/>
    <row r="99" spans="2:28" ht="13.5" customHeight="1">
      <c r="B99" s="24" t="s">
        <v>136</v>
      </c>
      <c r="C99" s="24"/>
      <c r="D99" s="24"/>
      <c r="E99" s="24"/>
      <c r="F99" s="24"/>
      <c r="G99" s="24"/>
      <c r="H99" s="24"/>
      <c r="I99" s="24"/>
      <c r="S99" s="32" t="s">
        <v>137</v>
      </c>
      <c r="T99" s="32"/>
      <c r="U99" s="32"/>
      <c r="V99" s="32"/>
      <c r="W99" s="32"/>
      <c r="Y99" s="26">
        <v>989334.42</v>
      </c>
      <c r="Z99" s="26"/>
      <c r="AA99">
        <f>SUM(Y99*0.15)</f>
        <v>148400.163</v>
      </c>
      <c r="AB99" s="5">
        <f>SUM(AB105+AB192+AB225)</f>
        <v>840953</v>
      </c>
    </row>
    <row r="100" spans="19:23" ht="13.5" customHeight="1">
      <c r="S100" s="32"/>
      <c r="T100" s="32"/>
      <c r="U100" s="32"/>
      <c r="V100" s="32"/>
      <c r="W100" s="32"/>
    </row>
    <row r="101" ht="3.75" customHeight="1"/>
    <row r="102" spans="4:40" ht="13.5" customHeight="1">
      <c r="D102" s="6">
        <v>1</v>
      </c>
      <c r="F102" s="6">
        <v>5</v>
      </c>
      <c r="H102" s="6">
        <v>2</v>
      </c>
      <c r="J102" s="7" t="s">
        <v>129</v>
      </c>
      <c r="L102" s="7" t="s">
        <v>134</v>
      </c>
      <c r="N102" s="7" t="s">
        <v>27</v>
      </c>
      <c r="S102" s="27" t="s">
        <v>135</v>
      </c>
      <c r="T102" s="27"/>
      <c r="U102" s="27"/>
      <c r="V102" s="27"/>
      <c r="W102" s="27"/>
      <c r="Y102" s="28">
        <v>989334.42</v>
      </c>
      <c r="Z102" s="28"/>
      <c r="AA102">
        <f>SUM(Y102*0.15)</f>
        <v>148400.163</v>
      </c>
      <c r="AB102" s="1">
        <v>840953</v>
      </c>
      <c r="AC102" s="9">
        <f aca="true" t="shared" si="51" ref="AC102:AN102">$AB$102/12</f>
        <v>70079.41666666667</v>
      </c>
      <c r="AD102" s="9">
        <f t="shared" si="51"/>
        <v>70079.41666666667</v>
      </c>
      <c r="AE102" s="9">
        <f t="shared" si="51"/>
        <v>70079.41666666667</v>
      </c>
      <c r="AF102" s="9">
        <f t="shared" si="51"/>
        <v>70079.41666666667</v>
      </c>
      <c r="AG102" s="9">
        <f t="shared" si="51"/>
        <v>70079.41666666667</v>
      </c>
      <c r="AH102" s="9">
        <f t="shared" si="51"/>
        <v>70079.41666666667</v>
      </c>
      <c r="AI102" s="9">
        <f t="shared" si="51"/>
        <v>70079.41666666667</v>
      </c>
      <c r="AJ102" s="9">
        <f t="shared" si="51"/>
        <v>70079.41666666667</v>
      </c>
      <c r="AK102" s="9">
        <f t="shared" si="51"/>
        <v>70079.41666666667</v>
      </c>
      <c r="AL102" s="9">
        <f t="shared" si="51"/>
        <v>70079.41666666667</v>
      </c>
      <c r="AM102" s="9">
        <f t="shared" si="51"/>
        <v>70079.41666666667</v>
      </c>
      <c r="AN102" s="9">
        <f t="shared" si="51"/>
        <v>70079.41666666667</v>
      </c>
    </row>
    <row r="103" spans="19:23" ht="13.5" customHeight="1">
      <c r="S103" s="27"/>
      <c r="T103" s="27"/>
      <c r="U103" s="27"/>
      <c r="V103" s="27"/>
      <c r="W103" s="27"/>
    </row>
    <row r="104" ht="3.75" customHeight="1"/>
    <row r="105" spans="16:28" ht="13.5" customHeight="1">
      <c r="P105" s="29" t="s">
        <v>29</v>
      </c>
      <c r="Q105" s="29"/>
      <c r="S105" s="25" t="s">
        <v>30</v>
      </c>
      <c r="T105" s="25"/>
      <c r="U105" s="25"/>
      <c r="V105" s="25"/>
      <c r="W105" s="25"/>
      <c r="Y105" s="26">
        <v>700328.42</v>
      </c>
      <c r="Z105" s="26"/>
      <c r="AA105">
        <f aca="true" t="shared" si="52" ref="AA105:AA112">SUM(Y105*0.15)</f>
        <v>105049.263</v>
      </c>
      <c r="AB105" s="5">
        <f>SUM(AB106:AB189)</f>
        <v>595297</v>
      </c>
    </row>
    <row r="106" spans="16:40" ht="13.5" customHeight="1">
      <c r="P106" s="30" t="s">
        <v>138</v>
      </c>
      <c r="Q106" s="30"/>
      <c r="S106" s="31" t="s">
        <v>139</v>
      </c>
      <c r="T106" s="31"/>
      <c r="U106" s="31"/>
      <c r="V106" s="31"/>
      <c r="W106" s="31"/>
      <c r="Y106" s="28">
        <v>10000</v>
      </c>
      <c r="Z106" s="28"/>
      <c r="AA106">
        <f t="shared" si="52"/>
        <v>1500</v>
      </c>
      <c r="AB106" s="1">
        <f aca="true" t="shared" si="53" ref="AB106:AB112">SUM(Y106-AA106)</f>
        <v>8500</v>
      </c>
      <c r="AC106" s="9">
        <f aca="true" t="shared" si="54" ref="AC106:AC112">$AB106/12</f>
        <v>708.3333333333334</v>
      </c>
      <c r="AD106" s="9">
        <f aca="true" t="shared" si="55" ref="AD106:AD112">$AB106/12</f>
        <v>708.3333333333334</v>
      </c>
      <c r="AE106" s="9">
        <f aca="true" t="shared" si="56" ref="AE106:AE112">$AB106/12</f>
        <v>708.3333333333334</v>
      </c>
      <c r="AF106" s="9">
        <f aca="true" t="shared" si="57" ref="AF106:AF112">$AB106/12</f>
        <v>708.3333333333334</v>
      </c>
      <c r="AG106" s="9">
        <f aca="true" t="shared" si="58" ref="AG106:AG112">$AB106/12</f>
        <v>708.3333333333334</v>
      </c>
      <c r="AH106" s="9">
        <f aca="true" t="shared" si="59" ref="AH106:AH112">$AB106/12</f>
        <v>708.3333333333334</v>
      </c>
      <c r="AI106" s="9">
        <f aca="true" t="shared" si="60" ref="AI106:AI112">$AB106/12</f>
        <v>708.3333333333334</v>
      </c>
      <c r="AJ106" s="9">
        <f aca="true" t="shared" si="61" ref="AJ106:AJ112">$AB106/12</f>
        <v>708.3333333333334</v>
      </c>
      <c r="AK106" s="9">
        <f aca="true" t="shared" si="62" ref="AK106:AK112">$AB106/12</f>
        <v>708.3333333333334</v>
      </c>
      <c r="AL106" s="9">
        <f aca="true" t="shared" si="63" ref="AL106:AL112">$AB106/12</f>
        <v>708.3333333333334</v>
      </c>
      <c r="AM106" s="9">
        <f aca="true" t="shared" si="64" ref="AM106:AM112">$AB106/12</f>
        <v>708.3333333333334</v>
      </c>
      <c r="AN106" s="9">
        <f aca="true" t="shared" si="65" ref="AN106:AN112">$AB106/12</f>
        <v>708.3333333333334</v>
      </c>
    </row>
    <row r="107" spans="16:40" ht="13.5" customHeight="1">
      <c r="P107" s="30" t="s">
        <v>140</v>
      </c>
      <c r="Q107" s="30"/>
      <c r="S107" s="31" t="s">
        <v>141</v>
      </c>
      <c r="T107" s="31"/>
      <c r="U107" s="31"/>
      <c r="V107" s="31"/>
      <c r="W107" s="31"/>
      <c r="Y107" s="28">
        <v>100000</v>
      </c>
      <c r="Z107" s="28"/>
      <c r="AA107">
        <f t="shared" si="52"/>
        <v>15000</v>
      </c>
      <c r="AB107" s="1">
        <f t="shared" si="53"/>
        <v>85000</v>
      </c>
      <c r="AC107" s="9">
        <f t="shared" si="54"/>
        <v>7083.333333333333</v>
      </c>
      <c r="AD107" s="9">
        <f t="shared" si="55"/>
        <v>7083.333333333333</v>
      </c>
      <c r="AE107" s="9">
        <f t="shared" si="56"/>
        <v>7083.333333333333</v>
      </c>
      <c r="AF107" s="9">
        <f t="shared" si="57"/>
        <v>7083.333333333333</v>
      </c>
      <c r="AG107" s="9">
        <f t="shared" si="58"/>
        <v>7083.333333333333</v>
      </c>
      <c r="AH107" s="9">
        <f t="shared" si="59"/>
        <v>7083.333333333333</v>
      </c>
      <c r="AI107" s="9">
        <f t="shared" si="60"/>
        <v>7083.333333333333</v>
      </c>
      <c r="AJ107" s="9">
        <f t="shared" si="61"/>
        <v>7083.333333333333</v>
      </c>
      <c r="AK107" s="9">
        <f t="shared" si="62"/>
        <v>7083.333333333333</v>
      </c>
      <c r="AL107" s="9">
        <f t="shared" si="63"/>
        <v>7083.333333333333</v>
      </c>
      <c r="AM107" s="9">
        <f t="shared" si="64"/>
        <v>7083.333333333333</v>
      </c>
      <c r="AN107" s="9">
        <f t="shared" si="65"/>
        <v>7083.333333333333</v>
      </c>
    </row>
    <row r="108" spans="16:40" ht="13.5" customHeight="1">
      <c r="P108" s="30" t="s">
        <v>142</v>
      </c>
      <c r="Q108" s="30"/>
      <c r="S108" s="31" t="s">
        <v>143</v>
      </c>
      <c r="T108" s="31"/>
      <c r="U108" s="31"/>
      <c r="V108" s="31"/>
      <c r="W108" s="31"/>
      <c r="Y108" s="28">
        <v>1000</v>
      </c>
      <c r="Z108" s="28"/>
      <c r="AA108">
        <f t="shared" si="52"/>
        <v>150</v>
      </c>
      <c r="AB108" s="1">
        <f t="shared" si="53"/>
        <v>850</v>
      </c>
      <c r="AC108" s="9">
        <f t="shared" si="54"/>
        <v>70.83333333333333</v>
      </c>
      <c r="AD108" s="9">
        <f t="shared" si="55"/>
        <v>70.83333333333333</v>
      </c>
      <c r="AE108" s="9">
        <f t="shared" si="56"/>
        <v>70.83333333333333</v>
      </c>
      <c r="AF108" s="9">
        <f t="shared" si="57"/>
        <v>70.83333333333333</v>
      </c>
      <c r="AG108" s="9">
        <f t="shared" si="58"/>
        <v>70.83333333333333</v>
      </c>
      <c r="AH108" s="9">
        <f t="shared" si="59"/>
        <v>70.83333333333333</v>
      </c>
      <c r="AI108" s="9">
        <f t="shared" si="60"/>
        <v>70.83333333333333</v>
      </c>
      <c r="AJ108" s="9">
        <f t="shared" si="61"/>
        <v>70.83333333333333</v>
      </c>
      <c r="AK108" s="9">
        <f t="shared" si="62"/>
        <v>70.83333333333333</v>
      </c>
      <c r="AL108" s="9">
        <f t="shared" si="63"/>
        <v>70.83333333333333</v>
      </c>
      <c r="AM108" s="9">
        <f t="shared" si="64"/>
        <v>70.83333333333333</v>
      </c>
      <c r="AN108" s="9">
        <f t="shared" si="65"/>
        <v>70.83333333333333</v>
      </c>
    </row>
    <row r="109" spans="16:40" ht="13.5" customHeight="1">
      <c r="P109" s="30" t="s">
        <v>144</v>
      </c>
      <c r="Q109" s="30"/>
      <c r="S109" s="31" t="s">
        <v>145</v>
      </c>
      <c r="T109" s="31"/>
      <c r="U109" s="31"/>
      <c r="V109" s="31"/>
      <c r="W109" s="31"/>
      <c r="Y109" s="28">
        <v>6000</v>
      </c>
      <c r="Z109" s="28"/>
      <c r="AA109">
        <f t="shared" si="52"/>
        <v>900</v>
      </c>
      <c r="AB109" s="1">
        <f t="shared" si="53"/>
        <v>5100</v>
      </c>
      <c r="AC109" s="9">
        <f t="shared" si="54"/>
        <v>425</v>
      </c>
      <c r="AD109" s="9">
        <f t="shared" si="55"/>
        <v>425</v>
      </c>
      <c r="AE109" s="9">
        <f t="shared" si="56"/>
        <v>425</v>
      </c>
      <c r="AF109" s="9">
        <f t="shared" si="57"/>
        <v>425</v>
      </c>
      <c r="AG109" s="9">
        <f t="shared" si="58"/>
        <v>425</v>
      </c>
      <c r="AH109" s="9">
        <f t="shared" si="59"/>
        <v>425</v>
      </c>
      <c r="AI109" s="9">
        <f t="shared" si="60"/>
        <v>425</v>
      </c>
      <c r="AJ109" s="9">
        <f t="shared" si="61"/>
        <v>425</v>
      </c>
      <c r="AK109" s="9">
        <f t="shared" si="62"/>
        <v>425</v>
      </c>
      <c r="AL109" s="9">
        <f t="shared" si="63"/>
        <v>425</v>
      </c>
      <c r="AM109" s="9">
        <f t="shared" si="64"/>
        <v>425</v>
      </c>
      <c r="AN109" s="9">
        <f t="shared" si="65"/>
        <v>425</v>
      </c>
    </row>
    <row r="110" spans="16:40" ht="13.5" customHeight="1">
      <c r="P110" s="30" t="s">
        <v>146</v>
      </c>
      <c r="Q110" s="30"/>
      <c r="S110" s="31" t="s">
        <v>147</v>
      </c>
      <c r="T110" s="31"/>
      <c r="U110" s="31"/>
      <c r="V110" s="31"/>
      <c r="W110" s="31"/>
      <c r="Y110" s="28">
        <v>220000</v>
      </c>
      <c r="Z110" s="28"/>
      <c r="AA110">
        <f t="shared" si="52"/>
        <v>33000</v>
      </c>
      <c r="AB110" s="1">
        <f t="shared" si="53"/>
        <v>187000</v>
      </c>
      <c r="AC110" s="9">
        <f t="shared" si="54"/>
        <v>15583.333333333334</v>
      </c>
      <c r="AD110" s="9">
        <f t="shared" si="55"/>
        <v>15583.333333333334</v>
      </c>
      <c r="AE110" s="9">
        <f t="shared" si="56"/>
        <v>15583.333333333334</v>
      </c>
      <c r="AF110" s="9">
        <f t="shared" si="57"/>
        <v>15583.333333333334</v>
      </c>
      <c r="AG110" s="9">
        <f t="shared" si="58"/>
        <v>15583.333333333334</v>
      </c>
      <c r="AH110" s="9">
        <f t="shared" si="59"/>
        <v>15583.333333333334</v>
      </c>
      <c r="AI110" s="9">
        <f t="shared" si="60"/>
        <v>15583.333333333334</v>
      </c>
      <c r="AJ110" s="9">
        <f t="shared" si="61"/>
        <v>15583.333333333334</v>
      </c>
      <c r="AK110" s="9">
        <f t="shared" si="62"/>
        <v>15583.333333333334</v>
      </c>
      <c r="AL110" s="9">
        <f t="shared" si="63"/>
        <v>15583.333333333334</v>
      </c>
      <c r="AM110" s="9">
        <f t="shared" si="64"/>
        <v>15583.333333333334</v>
      </c>
      <c r="AN110" s="9">
        <f t="shared" si="65"/>
        <v>15583.333333333334</v>
      </c>
    </row>
    <row r="111" spans="16:40" ht="13.5" customHeight="1">
      <c r="P111" s="30" t="s">
        <v>35</v>
      </c>
      <c r="Q111" s="30"/>
      <c r="S111" s="31" t="s">
        <v>36</v>
      </c>
      <c r="T111" s="31"/>
      <c r="U111" s="31"/>
      <c r="V111" s="31"/>
      <c r="W111" s="31"/>
      <c r="Y111" s="28">
        <v>9000</v>
      </c>
      <c r="Z111" s="28"/>
      <c r="AA111">
        <f t="shared" si="52"/>
        <v>1350</v>
      </c>
      <c r="AB111" s="1">
        <f t="shared" si="53"/>
        <v>7650</v>
      </c>
      <c r="AC111" s="9">
        <f t="shared" si="54"/>
        <v>637.5</v>
      </c>
      <c r="AD111" s="9">
        <f t="shared" si="55"/>
        <v>637.5</v>
      </c>
      <c r="AE111" s="9">
        <f t="shared" si="56"/>
        <v>637.5</v>
      </c>
      <c r="AF111" s="9">
        <f t="shared" si="57"/>
        <v>637.5</v>
      </c>
      <c r="AG111" s="9">
        <f t="shared" si="58"/>
        <v>637.5</v>
      </c>
      <c r="AH111" s="9">
        <f t="shared" si="59"/>
        <v>637.5</v>
      </c>
      <c r="AI111" s="9">
        <f t="shared" si="60"/>
        <v>637.5</v>
      </c>
      <c r="AJ111" s="9">
        <f t="shared" si="61"/>
        <v>637.5</v>
      </c>
      <c r="AK111" s="9">
        <f t="shared" si="62"/>
        <v>637.5</v>
      </c>
      <c r="AL111" s="9">
        <f t="shared" si="63"/>
        <v>637.5</v>
      </c>
      <c r="AM111" s="9">
        <f t="shared" si="64"/>
        <v>637.5</v>
      </c>
      <c r="AN111" s="9">
        <f t="shared" si="65"/>
        <v>637.5</v>
      </c>
    </row>
    <row r="112" spans="16:40" ht="13.5" customHeight="1">
      <c r="P112" s="30" t="s">
        <v>148</v>
      </c>
      <c r="Q112" s="30"/>
      <c r="S112" s="27" t="s">
        <v>149</v>
      </c>
      <c r="T112" s="27"/>
      <c r="U112" s="27"/>
      <c r="V112" s="27"/>
      <c r="W112" s="27"/>
      <c r="Y112" s="28">
        <v>1000</v>
      </c>
      <c r="Z112" s="28"/>
      <c r="AA112">
        <f t="shared" si="52"/>
        <v>150</v>
      </c>
      <c r="AB112" s="1">
        <f t="shared" si="53"/>
        <v>850</v>
      </c>
      <c r="AC112" s="9">
        <f t="shared" si="54"/>
        <v>70.83333333333333</v>
      </c>
      <c r="AD112" s="9">
        <f t="shared" si="55"/>
        <v>70.83333333333333</v>
      </c>
      <c r="AE112" s="9">
        <f t="shared" si="56"/>
        <v>70.83333333333333</v>
      </c>
      <c r="AF112" s="9">
        <f t="shared" si="57"/>
        <v>70.83333333333333</v>
      </c>
      <c r="AG112" s="9">
        <f t="shared" si="58"/>
        <v>70.83333333333333</v>
      </c>
      <c r="AH112" s="9">
        <f t="shared" si="59"/>
        <v>70.83333333333333</v>
      </c>
      <c r="AI112" s="9">
        <f t="shared" si="60"/>
        <v>70.83333333333333</v>
      </c>
      <c r="AJ112" s="9">
        <f t="shared" si="61"/>
        <v>70.83333333333333</v>
      </c>
      <c r="AK112" s="9">
        <f t="shared" si="62"/>
        <v>70.83333333333333</v>
      </c>
      <c r="AL112" s="9">
        <f t="shared" si="63"/>
        <v>70.83333333333333</v>
      </c>
      <c r="AM112" s="9">
        <f t="shared" si="64"/>
        <v>70.83333333333333</v>
      </c>
      <c r="AN112" s="9">
        <f t="shared" si="65"/>
        <v>70.83333333333333</v>
      </c>
    </row>
    <row r="113" spans="19:23" ht="13.5" customHeight="1">
      <c r="S113" s="27"/>
      <c r="T113" s="27"/>
      <c r="U113" s="27"/>
      <c r="V113" s="27"/>
      <c r="W113" s="27"/>
    </row>
    <row r="114" spans="16:40" ht="13.5" customHeight="1">
      <c r="P114" s="30" t="s">
        <v>150</v>
      </c>
      <c r="Q114" s="30"/>
      <c r="S114" s="31" t="s">
        <v>151</v>
      </c>
      <c r="T114" s="31"/>
      <c r="U114" s="31"/>
      <c r="V114" s="31"/>
      <c r="W114" s="31"/>
      <c r="Y114" s="28">
        <v>129309.42</v>
      </c>
      <c r="Z114" s="28"/>
      <c r="AA114">
        <f aca="true" t="shared" si="66" ref="AA114:AA136">SUM(Y114*0.15)</f>
        <v>19396.413</v>
      </c>
      <c r="AB114" s="1">
        <v>109900</v>
      </c>
      <c r="AC114" s="9">
        <f aca="true" t="shared" si="67" ref="AC114:AN114">$AB114/12</f>
        <v>9158.333333333334</v>
      </c>
      <c r="AD114" s="9">
        <f t="shared" si="67"/>
        <v>9158.333333333334</v>
      </c>
      <c r="AE114" s="9">
        <f t="shared" si="67"/>
        <v>9158.333333333334</v>
      </c>
      <c r="AF114" s="9">
        <f t="shared" si="67"/>
        <v>9158.333333333334</v>
      </c>
      <c r="AG114" s="9">
        <f t="shared" si="67"/>
        <v>9158.333333333334</v>
      </c>
      <c r="AH114" s="9">
        <f t="shared" si="67"/>
        <v>9158.333333333334</v>
      </c>
      <c r="AI114" s="9">
        <f t="shared" si="67"/>
        <v>9158.333333333334</v>
      </c>
      <c r="AJ114" s="9">
        <f t="shared" si="67"/>
        <v>9158.333333333334</v>
      </c>
      <c r="AK114" s="9">
        <f t="shared" si="67"/>
        <v>9158.333333333334</v>
      </c>
      <c r="AL114" s="9">
        <f t="shared" si="67"/>
        <v>9158.333333333334</v>
      </c>
      <c r="AM114" s="9">
        <f t="shared" si="67"/>
        <v>9158.333333333334</v>
      </c>
      <c r="AN114" s="9">
        <f t="shared" si="67"/>
        <v>9158.333333333334</v>
      </c>
    </row>
    <row r="115" spans="16:40" ht="13.5" customHeight="1">
      <c r="P115" s="30" t="s">
        <v>152</v>
      </c>
      <c r="Q115" s="30"/>
      <c r="S115" s="31" t="s">
        <v>153</v>
      </c>
      <c r="T115" s="31"/>
      <c r="U115" s="31"/>
      <c r="V115" s="31"/>
      <c r="W115" s="31"/>
      <c r="Y115" s="28">
        <v>10</v>
      </c>
      <c r="Z115" s="28"/>
      <c r="AA115">
        <f t="shared" si="66"/>
        <v>1.5</v>
      </c>
      <c r="AB115" s="1">
        <v>9</v>
      </c>
      <c r="AC115" s="9">
        <f>AB115</f>
        <v>9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</row>
    <row r="116" spans="16:40" ht="13.5" customHeight="1">
      <c r="P116" s="30" t="s">
        <v>154</v>
      </c>
      <c r="Q116" s="30"/>
      <c r="S116" s="31" t="s">
        <v>155</v>
      </c>
      <c r="T116" s="31"/>
      <c r="U116" s="31"/>
      <c r="V116" s="31"/>
      <c r="W116" s="31"/>
      <c r="Y116" s="28">
        <v>10</v>
      </c>
      <c r="Z116" s="28"/>
      <c r="AA116">
        <f t="shared" si="66"/>
        <v>1.5</v>
      </c>
      <c r="AB116" s="1">
        <v>9</v>
      </c>
      <c r="AC116" s="9">
        <f>AB116</f>
        <v>9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</row>
    <row r="117" spans="16:40" ht="13.5" customHeight="1">
      <c r="P117" s="30" t="s">
        <v>156</v>
      </c>
      <c r="Q117" s="30"/>
      <c r="S117" s="31" t="s">
        <v>157</v>
      </c>
      <c r="T117" s="31"/>
      <c r="U117" s="31"/>
      <c r="V117" s="31"/>
      <c r="W117" s="31"/>
      <c r="Y117" s="28">
        <v>1</v>
      </c>
      <c r="Z117" s="28"/>
      <c r="AA117">
        <f t="shared" si="66"/>
        <v>0.15</v>
      </c>
      <c r="AB117" s="1">
        <v>1</v>
      </c>
      <c r="AC117" s="9">
        <f>AB117</f>
        <v>1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</row>
    <row r="118" spans="16:40" ht="13.5" customHeight="1">
      <c r="P118" s="30" t="s">
        <v>158</v>
      </c>
      <c r="Q118" s="30"/>
      <c r="S118" s="31" t="s">
        <v>159</v>
      </c>
      <c r="T118" s="31"/>
      <c r="U118" s="31"/>
      <c r="V118" s="31"/>
      <c r="W118" s="31"/>
      <c r="Y118" s="28">
        <v>15000</v>
      </c>
      <c r="Z118" s="28"/>
      <c r="AA118">
        <f t="shared" si="66"/>
        <v>2250</v>
      </c>
      <c r="AB118" s="1">
        <f>SUM(Y118-AA118)</f>
        <v>12750</v>
      </c>
      <c r="AC118" s="9">
        <f>$AB118/12</f>
        <v>1062.5</v>
      </c>
      <c r="AD118" s="9">
        <f>$AB118/12</f>
        <v>1062.5</v>
      </c>
      <c r="AE118" s="9">
        <f>$AB118/12</f>
        <v>1062.5</v>
      </c>
      <c r="AF118" s="9">
        <f>$AB118/12</f>
        <v>1062.5</v>
      </c>
      <c r="AG118" s="9">
        <f>$AB118/12</f>
        <v>1062.5</v>
      </c>
      <c r="AH118" s="9">
        <f>$AB118/12</f>
        <v>1062.5</v>
      </c>
      <c r="AI118" s="9">
        <f>$AB118/12</f>
        <v>1062.5</v>
      </c>
      <c r="AJ118" s="9">
        <f>$AB118/12</f>
        <v>1062.5</v>
      </c>
      <c r="AK118" s="9">
        <f>$AB118/12</f>
        <v>1062.5</v>
      </c>
      <c r="AL118" s="9">
        <f>$AB118/12</f>
        <v>1062.5</v>
      </c>
      <c r="AM118" s="9">
        <f>$AB118/12</f>
        <v>1062.5</v>
      </c>
      <c r="AN118" s="9">
        <f>$AB118/12</f>
        <v>1062.5</v>
      </c>
    </row>
    <row r="119" spans="16:40" ht="13.5" customHeight="1">
      <c r="P119" s="30" t="s">
        <v>160</v>
      </c>
      <c r="Q119" s="30"/>
      <c r="S119" s="31" t="s">
        <v>161</v>
      </c>
      <c r="T119" s="31"/>
      <c r="U119" s="31"/>
      <c r="V119" s="31"/>
      <c r="W119" s="31"/>
      <c r="Y119" s="28">
        <v>15000</v>
      </c>
      <c r="Z119" s="28"/>
      <c r="AA119">
        <f t="shared" si="66"/>
        <v>2250</v>
      </c>
      <c r="AB119" s="1">
        <f>SUM(Y119-AA119)</f>
        <v>12750</v>
      </c>
      <c r="AC119" s="9">
        <f>$AB119/12</f>
        <v>1062.5</v>
      </c>
      <c r="AD119" s="9">
        <f>$AB119/12</f>
        <v>1062.5</v>
      </c>
      <c r="AE119" s="9">
        <f>$AB119/12</f>
        <v>1062.5</v>
      </c>
      <c r="AF119" s="9">
        <f>$AB119/12</f>
        <v>1062.5</v>
      </c>
      <c r="AG119" s="9">
        <f>$AB119/12</f>
        <v>1062.5</v>
      </c>
      <c r="AH119" s="9">
        <f>$AB119/12</f>
        <v>1062.5</v>
      </c>
      <c r="AI119" s="9">
        <f>$AB119/12</f>
        <v>1062.5</v>
      </c>
      <c r="AJ119" s="9">
        <f>$AB119/12</f>
        <v>1062.5</v>
      </c>
      <c r="AK119" s="9">
        <f>$AB119/12</f>
        <v>1062.5</v>
      </c>
      <c r="AL119" s="9">
        <f>$AB119/12</f>
        <v>1062.5</v>
      </c>
      <c r="AM119" s="9">
        <f>$AB119/12</f>
        <v>1062.5</v>
      </c>
      <c r="AN119" s="9">
        <f>$AB119/12</f>
        <v>1062.5</v>
      </c>
    </row>
    <row r="120" spans="16:40" ht="13.5" customHeight="1">
      <c r="P120" s="30" t="s">
        <v>162</v>
      </c>
      <c r="Q120" s="30"/>
      <c r="S120" s="31" t="s">
        <v>163</v>
      </c>
      <c r="T120" s="31"/>
      <c r="U120" s="31"/>
      <c r="V120" s="31"/>
      <c r="W120" s="31"/>
      <c r="Y120" s="28">
        <v>100</v>
      </c>
      <c r="Z120" s="28"/>
      <c r="AA120">
        <f t="shared" si="66"/>
        <v>15</v>
      </c>
      <c r="AB120" s="1">
        <f>SUM(Y120-AA120)</f>
        <v>85</v>
      </c>
      <c r="AC120" s="8">
        <f>$AB120/12</f>
        <v>7.083333333333333</v>
      </c>
      <c r="AD120" s="9">
        <f>$AB120/12</f>
        <v>7.083333333333333</v>
      </c>
      <c r="AE120" s="9">
        <f>$AB120/12</f>
        <v>7.083333333333333</v>
      </c>
      <c r="AF120" s="9">
        <f>$AB120/12</f>
        <v>7.083333333333333</v>
      </c>
      <c r="AG120" s="9">
        <f>$AB120/12</f>
        <v>7.083333333333333</v>
      </c>
      <c r="AH120" s="9">
        <f>$AB120/12</f>
        <v>7.083333333333333</v>
      </c>
      <c r="AI120" s="9">
        <f>$AB120/12</f>
        <v>7.083333333333333</v>
      </c>
      <c r="AJ120" s="9">
        <f>$AB120/12</f>
        <v>7.083333333333333</v>
      </c>
      <c r="AK120" s="9">
        <f>$AB120/12</f>
        <v>7.083333333333333</v>
      </c>
      <c r="AL120" s="9">
        <f>$AB120/12</f>
        <v>7.083333333333333</v>
      </c>
      <c r="AM120" s="9">
        <f>$AB120/12</f>
        <v>7.083333333333333</v>
      </c>
      <c r="AN120" s="9">
        <f>$AB120/12</f>
        <v>7.083333333333333</v>
      </c>
    </row>
    <row r="121" spans="16:40" ht="13.5" customHeight="1">
      <c r="P121" s="30" t="s">
        <v>164</v>
      </c>
      <c r="Q121" s="30"/>
      <c r="S121" s="31" t="s">
        <v>165</v>
      </c>
      <c r="T121" s="31"/>
      <c r="U121" s="31"/>
      <c r="V121" s="31"/>
      <c r="W121" s="31"/>
      <c r="Y121" s="28">
        <v>10</v>
      </c>
      <c r="Z121" s="28"/>
      <c r="AA121">
        <f t="shared" si="66"/>
        <v>1.5</v>
      </c>
      <c r="AB121" s="1">
        <v>10</v>
      </c>
      <c r="AC121" s="8">
        <f>AB121</f>
        <v>10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</row>
    <row r="122" spans="16:40" ht="13.5" customHeight="1">
      <c r="P122" s="30" t="s">
        <v>166</v>
      </c>
      <c r="Q122" s="30"/>
      <c r="S122" s="31" t="s">
        <v>167</v>
      </c>
      <c r="T122" s="31"/>
      <c r="U122" s="31"/>
      <c r="V122" s="31"/>
      <c r="W122" s="31"/>
      <c r="Y122" s="28">
        <v>10</v>
      </c>
      <c r="Z122" s="28"/>
      <c r="AA122">
        <f t="shared" si="66"/>
        <v>1.5</v>
      </c>
      <c r="AB122" s="1">
        <v>10</v>
      </c>
      <c r="AC122" s="8">
        <f>AB122</f>
        <v>10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</row>
    <row r="123" spans="16:40" ht="13.5" customHeight="1">
      <c r="P123" s="30" t="s">
        <v>168</v>
      </c>
      <c r="Q123" s="30"/>
      <c r="S123" s="31" t="s">
        <v>169</v>
      </c>
      <c r="T123" s="31"/>
      <c r="U123" s="31"/>
      <c r="V123" s="31"/>
      <c r="W123" s="31"/>
      <c r="Y123" s="28">
        <v>10</v>
      </c>
      <c r="Z123" s="28"/>
      <c r="AA123">
        <f t="shared" si="66"/>
        <v>1.5</v>
      </c>
      <c r="AB123" s="1">
        <v>10</v>
      </c>
      <c r="AC123" s="8">
        <f>AB123</f>
        <v>10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</row>
    <row r="124" spans="16:40" ht="13.5" customHeight="1">
      <c r="P124" s="30" t="s">
        <v>170</v>
      </c>
      <c r="Q124" s="30"/>
      <c r="S124" s="27" t="s">
        <v>171</v>
      </c>
      <c r="T124" s="27"/>
      <c r="U124" s="27"/>
      <c r="V124" s="27"/>
      <c r="W124" s="27"/>
      <c r="Y124" s="28">
        <v>10000</v>
      </c>
      <c r="Z124" s="28"/>
      <c r="AA124">
        <f t="shared" si="66"/>
        <v>1500</v>
      </c>
      <c r="AB124" s="1">
        <f>SUM(Y124-AA124)</f>
        <v>8500</v>
      </c>
      <c r="AC124" s="9">
        <f aca="true" t="shared" si="68" ref="AC124:AN124">$AB124/12</f>
        <v>708.3333333333334</v>
      </c>
      <c r="AD124" s="9">
        <f t="shared" si="68"/>
        <v>708.3333333333334</v>
      </c>
      <c r="AE124" s="9">
        <f t="shared" si="68"/>
        <v>708.3333333333334</v>
      </c>
      <c r="AF124" s="9">
        <f t="shared" si="68"/>
        <v>708.3333333333334</v>
      </c>
      <c r="AG124" s="9">
        <f t="shared" si="68"/>
        <v>708.3333333333334</v>
      </c>
      <c r="AH124" s="9">
        <f t="shared" si="68"/>
        <v>708.3333333333334</v>
      </c>
      <c r="AI124" s="9">
        <f t="shared" si="68"/>
        <v>708.3333333333334</v>
      </c>
      <c r="AJ124" s="9">
        <f t="shared" si="68"/>
        <v>708.3333333333334</v>
      </c>
      <c r="AK124" s="9">
        <f t="shared" si="68"/>
        <v>708.3333333333334</v>
      </c>
      <c r="AL124" s="9">
        <f t="shared" si="68"/>
        <v>708.3333333333334</v>
      </c>
      <c r="AM124" s="9">
        <f t="shared" si="68"/>
        <v>708.3333333333334</v>
      </c>
      <c r="AN124" s="9">
        <f t="shared" si="68"/>
        <v>708.3333333333334</v>
      </c>
    </row>
    <row r="125" spans="19:40" ht="13.5" customHeight="1">
      <c r="S125" s="27"/>
      <c r="T125" s="27"/>
      <c r="U125" s="27"/>
      <c r="V125" s="27"/>
      <c r="W125" s="27"/>
      <c r="AA125">
        <f t="shared" si="6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6:40" ht="13.5" customHeight="1">
      <c r="P126" s="30" t="s">
        <v>172</v>
      </c>
      <c r="Q126" s="30"/>
      <c r="S126" s="31" t="s">
        <v>173</v>
      </c>
      <c r="T126" s="31"/>
      <c r="U126" s="31"/>
      <c r="V126" s="31"/>
      <c r="W126" s="31"/>
      <c r="Y126" s="28">
        <v>1500</v>
      </c>
      <c r="Z126" s="28"/>
      <c r="AA126">
        <f t="shared" si="66"/>
        <v>225</v>
      </c>
      <c r="AB126" s="1">
        <f>SUM(Y126-AA126)</f>
        <v>1275</v>
      </c>
      <c r="AC126" s="9">
        <f>$AB126/12</f>
        <v>106.25</v>
      </c>
      <c r="AD126" s="9">
        <f>$AB126/12</f>
        <v>106.25</v>
      </c>
      <c r="AE126" s="9">
        <f>$AB126/12</f>
        <v>106.25</v>
      </c>
      <c r="AF126" s="9">
        <f>$AB126/12</f>
        <v>106.25</v>
      </c>
      <c r="AG126" s="9">
        <f>$AB126/12</f>
        <v>106.25</v>
      </c>
      <c r="AH126" s="9">
        <f>$AB126/12</f>
        <v>106.25</v>
      </c>
      <c r="AI126" s="9">
        <f>$AB126/12</f>
        <v>106.25</v>
      </c>
      <c r="AJ126" s="9">
        <f>$AB126/12</f>
        <v>106.25</v>
      </c>
      <c r="AK126" s="9">
        <f>$AB126/12</f>
        <v>106.25</v>
      </c>
      <c r="AL126" s="9">
        <f>$AB126/12</f>
        <v>106.25</v>
      </c>
      <c r="AM126" s="9">
        <f>$AB126/12</f>
        <v>106.25</v>
      </c>
      <c r="AN126" s="9">
        <f>$AB126/12</f>
        <v>106.25</v>
      </c>
    </row>
    <row r="127" spans="16:40" ht="13.5" customHeight="1">
      <c r="P127" s="30" t="s">
        <v>174</v>
      </c>
      <c r="Q127" s="30"/>
      <c r="S127" s="27" t="s">
        <v>175</v>
      </c>
      <c r="T127" s="27"/>
      <c r="U127" s="27"/>
      <c r="V127" s="27"/>
      <c r="W127" s="27"/>
      <c r="Y127" s="28">
        <v>1000</v>
      </c>
      <c r="Z127" s="28"/>
      <c r="AA127">
        <f t="shared" si="66"/>
        <v>150</v>
      </c>
      <c r="AB127" s="1">
        <f>SUM(Y127-AA127)</f>
        <v>850</v>
      </c>
      <c r="AC127" s="9">
        <f>$AB127/12</f>
        <v>70.83333333333333</v>
      </c>
      <c r="AD127" s="9">
        <f>$AB127/12</f>
        <v>70.83333333333333</v>
      </c>
      <c r="AE127" s="9">
        <f>$AB127/12</f>
        <v>70.83333333333333</v>
      </c>
      <c r="AF127" s="9">
        <f>$AB127/12</f>
        <v>70.83333333333333</v>
      </c>
      <c r="AG127" s="9">
        <f>$AB127/12</f>
        <v>70.83333333333333</v>
      </c>
      <c r="AH127" s="9">
        <f>$AB127/12</f>
        <v>70.83333333333333</v>
      </c>
      <c r="AI127" s="9">
        <f>$AB127/12</f>
        <v>70.83333333333333</v>
      </c>
      <c r="AJ127" s="9">
        <f>$AB127/12</f>
        <v>70.83333333333333</v>
      </c>
      <c r="AK127" s="9">
        <f>$AB127/12</f>
        <v>70.83333333333333</v>
      </c>
      <c r="AL127" s="9">
        <f>$AB127/12</f>
        <v>70.83333333333333</v>
      </c>
      <c r="AM127" s="9">
        <f>$AB127/12</f>
        <v>70.83333333333333</v>
      </c>
      <c r="AN127" s="9">
        <f>$AB127/12</f>
        <v>70.83333333333333</v>
      </c>
    </row>
    <row r="128" spans="19:27" ht="13.5" customHeight="1">
      <c r="S128" s="27"/>
      <c r="T128" s="27"/>
      <c r="U128" s="27"/>
      <c r="V128" s="27"/>
      <c r="W128" s="27"/>
      <c r="AA128">
        <f t="shared" si="66"/>
        <v>0</v>
      </c>
    </row>
    <row r="129" spans="16:40" ht="13.5" customHeight="1">
      <c r="P129" s="30" t="s">
        <v>176</v>
      </c>
      <c r="Q129" s="30"/>
      <c r="S129" s="31" t="s">
        <v>177</v>
      </c>
      <c r="T129" s="31"/>
      <c r="U129" s="31"/>
      <c r="V129" s="31"/>
      <c r="W129" s="31"/>
      <c r="Y129" s="28">
        <v>100</v>
      </c>
      <c r="Z129" s="28"/>
      <c r="AA129">
        <f t="shared" si="66"/>
        <v>15</v>
      </c>
      <c r="AB129" s="1">
        <f>SUM(Y129-AA129)</f>
        <v>85</v>
      </c>
      <c r="AC129" s="9">
        <f>$AB129/12</f>
        <v>7.083333333333333</v>
      </c>
      <c r="AD129" s="9">
        <f>$AB129/12</f>
        <v>7.083333333333333</v>
      </c>
      <c r="AE129" s="9">
        <f>$AB129/12</f>
        <v>7.083333333333333</v>
      </c>
      <c r="AF129" s="9">
        <f>$AB129/12</f>
        <v>7.083333333333333</v>
      </c>
      <c r="AG129" s="9">
        <f>$AB129/12</f>
        <v>7.083333333333333</v>
      </c>
      <c r="AH129" s="9">
        <f>$AB129/12</f>
        <v>7.083333333333333</v>
      </c>
      <c r="AI129" s="9">
        <f>$AB129/12</f>
        <v>7.083333333333333</v>
      </c>
      <c r="AJ129" s="9">
        <f>$AB129/12</f>
        <v>7.083333333333333</v>
      </c>
      <c r="AK129" s="9">
        <f>$AB129/12</f>
        <v>7.083333333333333</v>
      </c>
      <c r="AL129" s="9">
        <f>$AB129/12</f>
        <v>7.083333333333333</v>
      </c>
      <c r="AM129" s="9">
        <f>$AB129/12</f>
        <v>7.083333333333333</v>
      </c>
      <c r="AN129" s="9">
        <f>$AB129/12</f>
        <v>7.083333333333333</v>
      </c>
    </row>
    <row r="130" spans="16:40" ht="13.5" customHeight="1">
      <c r="P130" s="30" t="s">
        <v>178</v>
      </c>
      <c r="Q130" s="30"/>
      <c r="S130" s="31" t="s">
        <v>179</v>
      </c>
      <c r="T130" s="31"/>
      <c r="U130" s="31"/>
      <c r="V130" s="31"/>
      <c r="W130" s="31"/>
      <c r="Y130" s="28">
        <v>100</v>
      </c>
      <c r="Z130" s="28"/>
      <c r="AA130">
        <f t="shared" si="66"/>
        <v>15</v>
      </c>
      <c r="AB130" s="1">
        <f>SUM(Y130-AA130)</f>
        <v>85</v>
      </c>
      <c r="AC130" s="9">
        <f>$AB130/12</f>
        <v>7.083333333333333</v>
      </c>
      <c r="AD130" s="9">
        <f>$AB130/12</f>
        <v>7.083333333333333</v>
      </c>
      <c r="AE130" s="9">
        <f>$AB130/12</f>
        <v>7.083333333333333</v>
      </c>
      <c r="AF130" s="9">
        <f>$AB130/12</f>
        <v>7.083333333333333</v>
      </c>
      <c r="AG130" s="9">
        <f>$AB130/12</f>
        <v>7.083333333333333</v>
      </c>
      <c r="AH130" s="9">
        <f>$AB130/12</f>
        <v>7.083333333333333</v>
      </c>
      <c r="AI130" s="9">
        <f>$AB130/12</f>
        <v>7.083333333333333</v>
      </c>
      <c r="AJ130" s="9">
        <f>$AB130/12</f>
        <v>7.083333333333333</v>
      </c>
      <c r="AK130" s="9">
        <f>$AB130/12</f>
        <v>7.083333333333333</v>
      </c>
      <c r="AL130" s="9">
        <f>$AB130/12</f>
        <v>7.083333333333333</v>
      </c>
      <c r="AM130" s="9">
        <f>$AB130/12</f>
        <v>7.083333333333333</v>
      </c>
      <c r="AN130" s="9">
        <f>$AB130/12</f>
        <v>7.083333333333333</v>
      </c>
    </row>
    <row r="131" spans="16:40" ht="13.5" customHeight="1">
      <c r="P131" s="30" t="s">
        <v>180</v>
      </c>
      <c r="Q131" s="30"/>
      <c r="S131" s="31" t="s">
        <v>181</v>
      </c>
      <c r="T131" s="31"/>
      <c r="U131" s="31"/>
      <c r="V131" s="31"/>
      <c r="W131" s="31"/>
      <c r="Y131" s="28">
        <v>10</v>
      </c>
      <c r="Z131" s="28"/>
      <c r="AA131">
        <f t="shared" si="66"/>
        <v>1.5</v>
      </c>
      <c r="AB131" s="1">
        <v>10</v>
      </c>
      <c r="AC131" s="9">
        <f>AB131</f>
        <v>10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</row>
    <row r="132" spans="16:40" ht="13.5" customHeight="1">
      <c r="P132" s="30" t="s">
        <v>182</v>
      </c>
      <c r="Q132" s="30"/>
      <c r="S132" s="31" t="s">
        <v>183</v>
      </c>
      <c r="T132" s="31"/>
      <c r="U132" s="31"/>
      <c r="V132" s="31"/>
      <c r="W132" s="31"/>
      <c r="Y132" s="28">
        <v>10</v>
      </c>
      <c r="Z132" s="28"/>
      <c r="AA132">
        <f t="shared" si="66"/>
        <v>1.5</v>
      </c>
      <c r="AB132" s="1">
        <v>10</v>
      </c>
      <c r="AC132" s="9">
        <f>AB132</f>
        <v>10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</row>
    <row r="133" spans="16:40" ht="13.5" customHeight="1">
      <c r="P133" s="30" t="s">
        <v>184</v>
      </c>
      <c r="Q133" s="30"/>
      <c r="S133" s="31" t="s">
        <v>185</v>
      </c>
      <c r="T133" s="31"/>
      <c r="U133" s="31"/>
      <c r="V133" s="31"/>
      <c r="W133" s="31"/>
      <c r="Y133" s="28">
        <v>10000</v>
      </c>
      <c r="Z133" s="28"/>
      <c r="AA133">
        <f t="shared" si="66"/>
        <v>1500</v>
      </c>
      <c r="AB133" s="1">
        <f>SUM(Y133-AA133)</f>
        <v>8500</v>
      </c>
      <c r="AC133" s="9">
        <f aca="true" t="shared" si="69" ref="AC133:AN133">$AB133/12</f>
        <v>708.3333333333334</v>
      </c>
      <c r="AD133" s="9">
        <f t="shared" si="69"/>
        <v>708.3333333333334</v>
      </c>
      <c r="AE133" s="9">
        <f t="shared" si="69"/>
        <v>708.3333333333334</v>
      </c>
      <c r="AF133" s="9">
        <f t="shared" si="69"/>
        <v>708.3333333333334</v>
      </c>
      <c r="AG133" s="9">
        <f t="shared" si="69"/>
        <v>708.3333333333334</v>
      </c>
      <c r="AH133" s="9">
        <f t="shared" si="69"/>
        <v>708.3333333333334</v>
      </c>
      <c r="AI133" s="9">
        <f t="shared" si="69"/>
        <v>708.3333333333334</v>
      </c>
      <c r="AJ133" s="9">
        <f t="shared" si="69"/>
        <v>708.3333333333334</v>
      </c>
      <c r="AK133" s="9">
        <f t="shared" si="69"/>
        <v>708.3333333333334</v>
      </c>
      <c r="AL133" s="9">
        <f t="shared" si="69"/>
        <v>708.3333333333334</v>
      </c>
      <c r="AM133" s="9">
        <f t="shared" si="69"/>
        <v>708.3333333333334</v>
      </c>
      <c r="AN133" s="9">
        <f t="shared" si="69"/>
        <v>708.3333333333334</v>
      </c>
    </row>
    <row r="134" spans="16:40" ht="13.5" customHeight="1">
      <c r="P134" s="30" t="s">
        <v>186</v>
      </c>
      <c r="Q134" s="30"/>
      <c r="S134" s="31" t="s">
        <v>187</v>
      </c>
      <c r="T134" s="31"/>
      <c r="U134" s="31"/>
      <c r="V134" s="31"/>
      <c r="W134" s="31"/>
      <c r="Y134" s="28">
        <v>10</v>
      </c>
      <c r="Z134" s="28"/>
      <c r="AA134">
        <f t="shared" si="66"/>
        <v>1.5</v>
      </c>
      <c r="AB134" s="1">
        <v>10</v>
      </c>
      <c r="AC134" s="9">
        <f>AB134</f>
        <v>10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</row>
    <row r="135" spans="16:40" ht="13.5" customHeight="1">
      <c r="P135" s="30" t="s">
        <v>188</v>
      </c>
      <c r="Q135" s="30"/>
      <c r="S135" s="31" t="s">
        <v>189</v>
      </c>
      <c r="T135" s="31"/>
      <c r="U135" s="31"/>
      <c r="V135" s="31"/>
      <c r="W135" s="31"/>
      <c r="Y135" s="28">
        <v>10</v>
      </c>
      <c r="Z135" s="28"/>
      <c r="AA135">
        <f t="shared" si="66"/>
        <v>1.5</v>
      </c>
      <c r="AB135" s="1">
        <v>10</v>
      </c>
      <c r="AC135" s="9">
        <f>AB135</f>
        <v>10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</row>
    <row r="136" spans="16:40" ht="13.5" customHeight="1">
      <c r="P136" s="30" t="s">
        <v>190</v>
      </c>
      <c r="Q136" s="30"/>
      <c r="S136" s="27" t="s">
        <v>191</v>
      </c>
      <c r="T136" s="27"/>
      <c r="U136" s="27"/>
      <c r="V136" s="27"/>
      <c r="W136" s="27"/>
      <c r="Y136" s="28">
        <v>10</v>
      </c>
      <c r="Z136" s="28"/>
      <c r="AA136">
        <f t="shared" si="66"/>
        <v>1.5</v>
      </c>
      <c r="AB136" s="1">
        <v>10</v>
      </c>
      <c r="AC136" s="9">
        <f>AB136</f>
        <v>10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</row>
    <row r="137" spans="19:23" ht="13.5" customHeight="1">
      <c r="S137" s="27"/>
      <c r="T137" s="27"/>
      <c r="U137" s="27"/>
      <c r="V137" s="27"/>
      <c r="W137" s="27"/>
    </row>
    <row r="138" spans="16:40" ht="13.5" customHeight="1">
      <c r="P138" s="30" t="s">
        <v>192</v>
      </c>
      <c r="Q138" s="30"/>
      <c r="S138" s="31" t="s">
        <v>193</v>
      </c>
      <c r="T138" s="31"/>
      <c r="U138" s="31"/>
      <c r="V138" s="31"/>
      <c r="W138" s="31"/>
      <c r="Y138" s="28">
        <v>10</v>
      </c>
      <c r="Z138" s="28"/>
      <c r="AA138">
        <f>SUM(Y138*0.15)</f>
        <v>1.5</v>
      </c>
      <c r="AB138" s="1">
        <v>10</v>
      </c>
      <c r="AC138" s="1">
        <f>AB138</f>
        <v>10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</row>
    <row r="139" spans="16:40" ht="13.5" customHeight="1">
      <c r="P139" s="30" t="s">
        <v>194</v>
      </c>
      <c r="Q139" s="30"/>
      <c r="S139" s="31" t="s">
        <v>195</v>
      </c>
      <c r="T139" s="31"/>
      <c r="U139" s="31"/>
      <c r="V139" s="31"/>
      <c r="W139" s="31"/>
      <c r="Y139" s="28">
        <v>10</v>
      </c>
      <c r="Z139" s="28"/>
      <c r="AA139">
        <f>SUM(Y139*0.15)</f>
        <v>1.5</v>
      </c>
      <c r="AB139" s="1">
        <v>10</v>
      </c>
      <c r="AC139" s="1">
        <f>AB139</f>
        <v>10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</row>
    <row r="140" spans="16:40" ht="13.5" customHeight="1">
      <c r="P140" s="30" t="s">
        <v>196</v>
      </c>
      <c r="Q140" s="30"/>
      <c r="S140" s="27" t="s">
        <v>197</v>
      </c>
      <c r="T140" s="27"/>
      <c r="U140" s="27"/>
      <c r="V140" s="27"/>
      <c r="W140" s="27"/>
      <c r="Y140" s="28">
        <v>10</v>
      </c>
      <c r="Z140" s="28"/>
      <c r="AA140">
        <f>SUM(Y140*0.15)</f>
        <v>1.5</v>
      </c>
      <c r="AB140" s="1">
        <v>10</v>
      </c>
      <c r="AC140" s="1">
        <f>AB140</f>
        <v>10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</row>
    <row r="141" spans="19:23" ht="13.5" customHeight="1">
      <c r="S141" s="27"/>
      <c r="T141" s="27"/>
      <c r="U141" s="27"/>
      <c r="V141" s="27"/>
      <c r="W141" s="27"/>
    </row>
    <row r="142" spans="16:40" ht="13.5" customHeight="1">
      <c r="P142" s="30" t="s">
        <v>198</v>
      </c>
      <c r="Q142" s="30"/>
      <c r="S142" s="27" t="s">
        <v>199</v>
      </c>
      <c r="T142" s="27"/>
      <c r="U142" s="27"/>
      <c r="V142" s="27"/>
      <c r="W142" s="27"/>
      <c r="Y142" s="28">
        <v>10</v>
      </c>
      <c r="Z142" s="28"/>
      <c r="AA142">
        <f>SUM(Y142*0.15)</f>
        <v>1.5</v>
      </c>
      <c r="AB142" s="1">
        <v>10</v>
      </c>
      <c r="AC142" s="1">
        <f>AB142</f>
        <v>10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</row>
    <row r="143" spans="19:23" ht="13.5" customHeight="1">
      <c r="S143" s="27"/>
      <c r="T143" s="27"/>
      <c r="U143" s="27"/>
      <c r="V143" s="27"/>
      <c r="W143" s="27"/>
    </row>
    <row r="144" spans="16:40" ht="13.5" customHeight="1">
      <c r="P144" s="30" t="s">
        <v>200</v>
      </c>
      <c r="Q144" s="30"/>
      <c r="S144" s="31" t="s">
        <v>201</v>
      </c>
      <c r="T144" s="31"/>
      <c r="U144" s="31"/>
      <c r="V144" s="31"/>
      <c r="W144" s="31"/>
      <c r="Y144" s="28">
        <v>10</v>
      </c>
      <c r="Z144" s="28"/>
      <c r="AA144">
        <f aca="true" t="shared" si="70" ref="AA144:AA149">SUM(Y144*0.15)</f>
        <v>1.5</v>
      </c>
      <c r="AB144" s="1">
        <v>10</v>
      </c>
      <c r="AC144" s="1">
        <f aca="true" t="shared" si="71" ref="AC144:AC149">AB144</f>
        <v>10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</row>
    <row r="145" spans="16:40" ht="13.5" customHeight="1">
      <c r="P145" s="30" t="s">
        <v>202</v>
      </c>
      <c r="Q145" s="30"/>
      <c r="S145" s="31" t="s">
        <v>203</v>
      </c>
      <c r="T145" s="31"/>
      <c r="U145" s="31"/>
      <c r="V145" s="31"/>
      <c r="W145" s="31"/>
      <c r="Y145" s="28">
        <v>10</v>
      </c>
      <c r="Z145" s="28"/>
      <c r="AA145">
        <f t="shared" si="70"/>
        <v>1.5</v>
      </c>
      <c r="AB145" s="1">
        <v>10</v>
      </c>
      <c r="AC145" s="1">
        <f t="shared" si="71"/>
        <v>10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</row>
    <row r="146" spans="16:40" ht="13.5" customHeight="1">
      <c r="P146" s="30" t="s">
        <v>204</v>
      </c>
      <c r="Q146" s="30"/>
      <c r="S146" s="31" t="s">
        <v>205</v>
      </c>
      <c r="T146" s="31"/>
      <c r="U146" s="31"/>
      <c r="V146" s="31"/>
      <c r="W146" s="31"/>
      <c r="Y146" s="28">
        <v>10</v>
      </c>
      <c r="Z146" s="28"/>
      <c r="AA146">
        <f t="shared" si="70"/>
        <v>1.5</v>
      </c>
      <c r="AB146" s="1">
        <v>10</v>
      </c>
      <c r="AC146" s="1">
        <f t="shared" si="71"/>
        <v>10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</row>
    <row r="147" spans="16:40" ht="13.5" customHeight="1">
      <c r="P147" s="30" t="s">
        <v>206</v>
      </c>
      <c r="Q147" s="30"/>
      <c r="S147" s="31" t="s">
        <v>207</v>
      </c>
      <c r="T147" s="31"/>
      <c r="U147" s="31"/>
      <c r="V147" s="31"/>
      <c r="W147" s="31"/>
      <c r="Y147" s="28">
        <v>10</v>
      </c>
      <c r="Z147" s="28"/>
      <c r="AA147">
        <f t="shared" si="70"/>
        <v>1.5</v>
      </c>
      <c r="AB147" s="1">
        <v>10</v>
      </c>
      <c r="AC147" s="1">
        <f t="shared" si="71"/>
        <v>10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</row>
    <row r="148" spans="16:40" ht="13.5" customHeight="1">
      <c r="P148" s="30" t="s">
        <v>208</v>
      </c>
      <c r="Q148" s="30"/>
      <c r="S148" s="31" t="s">
        <v>209</v>
      </c>
      <c r="T148" s="31"/>
      <c r="U148" s="31"/>
      <c r="V148" s="31"/>
      <c r="W148" s="31"/>
      <c r="Y148" s="28">
        <v>10</v>
      </c>
      <c r="Z148" s="28"/>
      <c r="AA148">
        <f t="shared" si="70"/>
        <v>1.5</v>
      </c>
      <c r="AB148" s="1">
        <v>10</v>
      </c>
      <c r="AC148" s="1">
        <f t="shared" si="71"/>
        <v>10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</row>
    <row r="149" spans="16:40" ht="13.5" customHeight="1">
      <c r="P149" s="30" t="s">
        <v>210</v>
      </c>
      <c r="Q149" s="30"/>
      <c r="S149" s="27" t="s">
        <v>211</v>
      </c>
      <c r="T149" s="27"/>
      <c r="U149" s="27"/>
      <c r="V149" s="27"/>
      <c r="W149" s="27"/>
      <c r="Y149" s="28">
        <v>10</v>
      </c>
      <c r="Z149" s="28"/>
      <c r="AA149">
        <f t="shared" si="70"/>
        <v>1.5</v>
      </c>
      <c r="AB149" s="1">
        <v>10</v>
      </c>
      <c r="AC149" s="1">
        <f t="shared" si="71"/>
        <v>10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</row>
    <row r="150" spans="19:23" ht="13.5" customHeight="1">
      <c r="S150" s="27"/>
      <c r="T150" s="27"/>
      <c r="U150" s="27"/>
      <c r="V150" s="27"/>
      <c r="W150" s="27"/>
    </row>
    <row r="151" spans="16:40" ht="13.5" customHeight="1">
      <c r="P151" s="30" t="s">
        <v>212</v>
      </c>
      <c r="Q151" s="30"/>
      <c r="S151" s="27" t="s">
        <v>213</v>
      </c>
      <c r="T151" s="27"/>
      <c r="U151" s="27"/>
      <c r="V151" s="27"/>
      <c r="W151" s="27"/>
      <c r="Y151" s="28">
        <v>10000</v>
      </c>
      <c r="Z151" s="28"/>
      <c r="AA151">
        <f>SUM(Y151*0.15)</f>
        <v>1500</v>
      </c>
      <c r="AB151" s="1">
        <f>SUM(Y151-AA151)</f>
        <v>8500</v>
      </c>
      <c r="AC151" s="1">
        <f aca="true" t="shared" si="72" ref="AC151:AN151">$AB$151/12</f>
        <v>708.3333333333334</v>
      </c>
      <c r="AD151" s="1">
        <f t="shared" si="72"/>
        <v>708.3333333333334</v>
      </c>
      <c r="AE151" s="1">
        <f t="shared" si="72"/>
        <v>708.3333333333334</v>
      </c>
      <c r="AF151" s="1">
        <f t="shared" si="72"/>
        <v>708.3333333333334</v>
      </c>
      <c r="AG151" s="1">
        <f t="shared" si="72"/>
        <v>708.3333333333334</v>
      </c>
      <c r="AH151" s="1">
        <f t="shared" si="72"/>
        <v>708.3333333333334</v>
      </c>
      <c r="AI151" s="1">
        <f t="shared" si="72"/>
        <v>708.3333333333334</v>
      </c>
      <c r="AJ151" s="1">
        <f t="shared" si="72"/>
        <v>708.3333333333334</v>
      </c>
      <c r="AK151" s="1">
        <f t="shared" si="72"/>
        <v>708.3333333333334</v>
      </c>
      <c r="AL151" s="1">
        <f t="shared" si="72"/>
        <v>708.3333333333334</v>
      </c>
      <c r="AM151" s="1">
        <f t="shared" si="72"/>
        <v>708.3333333333334</v>
      </c>
      <c r="AN151" s="1">
        <f t="shared" si="72"/>
        <v>708.3333333333334</v>
      </c>
    </row>
    <row r="152" spans="19:40" ht="13.5" customHeight="1">
      <c r="S152" s="27"/>
      <c r="T152" s="27"/>
      <c r="U152" s="27"/>
      <c r="V152" s="27"/>
      <c r="W152" s="27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6:40" ht="13.5" customHeight="1">
      <c r="P153" s="30" t="s">
        <v>214</v>
      </c>
      <c r="Q153" s="30"/>
      <c r="S153" s="27" t="s">
        <v>215</v>
      </c>
      <c r="T153" s="27"/>
      <c r="U153" s="27"/>
      <c r="V153" s="27"/>
      <c r="W153" s="27"/>
      <c r="Y153" s="28">
        <v>10000</v>
      </c>
      <c r="Z153" s="28"/>
      <c r="AA153">
        <f>SUM(Y153*0.15)</f>
        <v>1500</v>
      </c>
      <c r="AB153" s="1">
        <f>SUM(Y153-AA153)</f>
        <v>8500</v>
      </c>
      <c r="AC153" s="1">
        <f aca="true" t="shared" si="73" ref="AC153:AN153">$AB$153/12</f>
        <v>708.3333333333334</v>
      </c>
      <c r="AD153" s="1">
        <f t="shared" si="73"/>
        <v>708.3333333333334</v>
      </c>
      <c r="AE153" s="1">
        <f t="shared" si="73"/>
        <v>708.3333333333334</v>
      </c>
      <c r="AF153" s="1">
        <f t="shared" si="73"/>
        <v>708.3333333333334</v>
      </c>
      <c r="AG153" s="1">
        <f t="shared" si="73"/>
        <v>708.3333333333334</v>
      </c>
      <c r="AH153" s="1">
        <f t="shared" si="73"/>
        <v>708.3333333333334</v>
      </c>
      <c r="AI153" s="1">
        <f t="shared" si="73"/>
        <v>708.3333333333334</v>
      </c>
      <c r="AJ153" s="1">
        <f t="shared" si="73"/>
        <v>708.3333333333334</v>
      </c>
      <c r="AK153" s="1">
        <f t="shared" si="73"/>
        <v>708.3333333333334</v>
      </c>
      <c r="AL153" s="1">
        <f t="shared" si="73"/>
        <v>708.3333333333334</v>
      </c>
      <c r="AM153" s="1">
        <f t="shared" si="73"/>
        <v>708.3333333333334</v>
      </c>
      <c r="AN153" s="1">
        <f t="shared" si="73"/>
        <v>708.3333333333334</v>
      </c>
    </row>
    <row r="154" spans="19:23" ht="13.5" customHeight="1">
      <c r="S154" s="27"/>
      <c r="T154" s="27"/>
      <c r="U154" s="27"/>
      <c r="V154" s="27"/>
      <c r="W154" s="27"/>
    </row>
    <row r="155" spans="16:40" ht="13.5" customHeight="1">
      <c r="P155" s="30" t="s">
        <v>216</v>
      </c>
      <c r="Q155" s="30"/>
      <c r="S155" s="27" t="s">
        <v>217</v>
      </c>
      <c r="T155" s="27"/>
      <c r="U155" s="27"/>
      <c r="V155" s="27"/>
      <c r="W155" s="27"/>
      <c r="Y155" s="28">
        <v>10</v>
      </c>
      <c r="Z155" s="28"/>
      <c r="AA155">
        <f>SUM(Y155*0.15)</f>
        <v>1.5</v>
      </c>
      <c r="AB155" s="1">
        <v>10</v>
      </c>
      <c r="AC155" s="1">
        <f>AB155</f>
        <v>10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</row>
    <row r="156" spans="19:23" ht="13.5" customHeight="1">
      <c r="S156" s="27"/>
      <c r="T156" s="27"/>
      <c r="U156" s="27"/>
      <c r="V156" s="27"/>
      <c r="W156" s="27"/>
    </row>
    <row r="157" spans="16:40" ht="13.5" customHeight="1">
      <c r="P157" s="30" t="s">
        <v>218</v>
      </c>
      <c r="Q157" s="30"/>
      <c r="S157" s="27" t="s">
        <v>219</v>
      </c>
      <c r="T157" s="27"/>
      <c r="U157" s="27"/>
      <c r="V157" s="27"/>
      <c r="W157" s="27"/>
      <c r="Y157" s="28">
        <v>10000</v>
      </c>
      <c r="Z157" s="28"/>
      <c r="AA157">
        <f>SUM(Y157*0.15)</f>
        <v>1500</v>
      </c>
      <c r="AB157" s="1">
        <v>8300</v>
      </c>
      <c r="AC157" s="1">
        <f aca="true" t="shared" si="74" ref="AC157:AN157">$AB$157/12</f>
        <v>691.6666666666666</v>
      </c>
      <c r="AD157" s="1">
        <f t="shared" si="74"/>
        <v>691.6666666666666</v>
      </c>
      <c r="AE157" s="1">
        <f t="shared" si="74"/>
        <v>691.6666666666666</v>
      </c>
      <c r="AF157" s="1">
        <f t="shared" si="74"/>
        <v>691.6666666666666</v>
      </c>
      <c r="AG157" s="1">
        <f t="shared" si="74"/>
        <v>691.6666666666666</v>
      </c>
      <c r="AH157" s="1">
        <f t="shared" si="74"/>
        <v>691.6666666666666</v>
      </c>
      <c r="AI157" s="1">
        <f t="shared" si="74"/>
        <v>691.6666666666666</v>
      </c>
      <c r="AJ157" s="1">
        <f t="shared" si="74"/>
        <v>691.6666666666666</v>
      </c>
      <c r="AK157" s="1">
        <f t="shared" si="74"/>
        <v>691.6666666666666</v>
      </c>
      <c r="AL157" s="1">
        <f t="shared" si="74"/>
        <v>691.6666666666666</v>
      </c>
      <c r="AM157" s="1">
        <f t="shared" si="74"/>
        <v>691.6666666666666</v>
      </c>
      <c r="AN157" s="1">
        <f t="shared" si="74"/>
        <v>691.6666666666666</v>
      </c>
    </row>
    <row r="158" spans="19:23" ht="13.5" customHeight="1">
      <c r="S158" s="27"/>
      <c r="T158" s="27"/>
      <c r="U158" s="27"/>
      <c r="V158" s="27"/>
      <c r="W158" s="27"/>
    </row>
    <row r="159" spans="16:40" ht="22.5" customHeight="1">
      <c r="P159" s="33">
        <v>2720300</v>
      </c>
      <c r="Q159" s="33"/>
      <c r="S159" s="31" t="s">
        <v>220</v>
      </c>
      <c r="T159" s="31"/>
      <c r="U159" s="31"/>
      <c r="V159" s="31"/>
      <c r="W159" s="31"/>
      <c r="AB159" s="1">
        <v>100</v>
      </c>
      <c r="AC159" s="1">
        <f>$AB$159/12</f>
        <v>8.333333333333334</v>
      </c>
      <c r="AD159" s="1">
        <f>$AB$159/12</f>
        <v>8.333333333333334</v>
      </c>
      <c r="AE159" s="1">
        <f>$AB$159/12</f>
        <v>8.333333333333334</v>
      </c>
      <c r="AF159" s="1">
        <f>$AB$159/12</f>
        <v>8.333333333333334</v>
      </c>
      <c r="AG159" s="1">
        <f>$AB$159/12</f>
        <v>8.333333333333334</v>
      </c>
      <c r="AH159" s="1">
        <f>$AB$159/12</f>
        <v>8.333333333333334</v>
      </c>
      <c r="AI159" s="1">
        <f>$AB$159/12</f>
        <v>8.333333333333334</v>
      </c>
      <c r="AJ159" s="1">
        <f>$AB$159/12</f>
        <v>8.333333333333334</v>
      </c>
      <c r="AK159" s="1">
        <f>$AB$159/12</f>
        <v>8.333333333333334</v>
      </c>
      <c r="AL159" s="1">
        <f>$AB$159/12</f>
        <v>8.333333333333334</v>
      </c>
      <c r="AM159" s="1">
        <f>$AB$159/12</f>
        <v>8.333333333333334</v>
      </c>
      <c r="AN159" s="1">
        <f>$AB$159/12</f>
        <v>8.333333333333334</v>
      </c>
    </row>
    <row r="160" spans="16:40" ht="22.5" customHeight="1">
      <c r="P160" s="33">
        <v>2720400</v>
      </c>
      <c r="Q160" s="33"/>
      <c r="S160" s="31" t="s">
        <v>221</v>
      </c>
      <c r="T160" s="31"/>
      <c r="U160" s="31"/>
      <c r="V160" s="31"/>
      <c r="W160" s="31"/>
      <c r="AB160" s="1">
        <v>100</v>
      </c>
      <c r="AC160" s="1">
        <f>$AB$159/12</f>
        <v>8.333333333333334</v>
      </c>
      <c r="AD160" s="1">
        <f>$AB$159/12</f>
        <v>8.333333333333334</v>
      </c>
      <c r="AE160" s="1">
        <f>$AB$159/12</f>
        <v>8.333333333333334</v>
      </c>
      <c r="AF160" s="1">
        <f>$AB$159/12</f>
        <v>8.333333333333334</v>
      </c>
      <c r="AG160" s="1">
        <f>$AB$159/12</f>
        <v>8.333333333333334</v>
      </c>
      <c r="AH160" s="1">
        <f>$AB$159/12</f>
        <v>8.333333333333334</v>
      </c>
      <c r="AI160" s="1">
        <f>$AB$159/12</f>
        <v>8.333333333333334</v>
      </c>
      <c r="AJ160" s="1">
        <f>$AB$159/12</f>
        <v>8.333333333333334</v>
      </c>
      <c r="AK160" s="1">
        <f>$AB$159/12</f>
        <v>8.333333333333334</v>
      </c>
      <c r="AL160" s="1">
        <f>$AB$159/12</f>
        <v>8.333333333333334</v>
      </c>
      <c r="AM160" s="1">
        <f>$AB$159/12</f>
        <v>8.333333333333334</v>
      </c>
      <c r="AN160" s="1">
        <f>$AB$159/12</f>
        <v>8.333333333333334</v>
      </c>
    </row>
    <row r="161" spans="16:40" ht="13.5" customHeight="1">
      <c r="P161" s="30" t="s">
        <v>222</v>
      </c>
      <c r="Q161" s="30"/>
      <c r="S161" s="31" t="s">
        <v>223</v>
      </c>
      <c r="T161" s="31"/>
      <c r="U161" s="31"/>
      <c r="V161" s="31"/>
      <c r="W161" s="31"/>
      <c r="Y161" s="28">
        <v>1</v>
      </c>
      <c r="Z161" s="28"/>
      <c r="AA161">
        <f>SUM(Y161*0.15)</f>
        <v>0.15</v>
      </c>
      <c r="AB161" s="1">
        <v>1</v>
      </c>
      <c r="AC161" s="1">
        <f>AB161</f>
        <v>1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</row>
    <row r="162" spans="16:40" ht="13.5" customHeight="1">
      <c r="P162" s="30" t="s">
        <v>224</v>
      </c>
      <c r="Q162" s="30"/>
      <c r="S162" s="27" t="s">
        <v>225</v>
      </c>
      <c r="T162" s="27"/>
      <c r="U162" s="27"/>
      <c r="V162" s="27"/>
      <c r="W162" s="27"/>
      <c r="Y162" s="28">
        <v>1</v>
      </c>
      <c r="Z162" s="28"/>
      <c r="AA162">
        <f>SUM(Y162*0.15)</f>
        <v>0.15</v>
      </c>
      <c r="AB162" s="1">
        <v>1</v>
      </c>
      <c r="AC162" s="1">
        <f>AB162</f>
        <v>1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</row>
    <row r="163" spans="19:40" ht="13.5" customHeight="1">
      <c r="S163" s="27"/>
      <c r="T163" s="27"/>
      <c r="U163" s="27"/>
      <c r="V163" s="27"/>
      <c r="W163" s="27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6:40" ht="13.5" customHeight="1">
      <c r="P164" s="30" t="s">
        <v>226</v>
      </c>
      <c r="Q164" s="30"/>
      <c r="S164" s="27" t="s">
        <v>227</v>
      </c>
      <c r="T164" s="27"/>
      <c r="U164" s="27"/>
      <c r="V164" s="27"/>
      <c r="W164" s="27"/>
      <c r="Y164" s="28">
        <v>1</v>
      </c>
      <c r="Z164" s="28"/>
      <c r="AA164">
        <f>SUM(Y164*0.15)</f>
        <v>0.15</v>
      </c>
      <c r="AB164" s="1">
        <v>1</v>
      </c>
      <c r="AC164" s="1">
        <f>AB164</f>
        <v>1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</row>
    <row r="165" spans="19:40" ht="13.5" customHeight="1">
      <c r="S165" s="27"/>
      <c r="T165" s="27"/>
      <c r="U165" s="27"/>
      <c r="V165" s="27"/>
      <c r="W165" s="27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6:40" ht="13.5" customHeight="1">
      <c r="P166" s="30" t="s">
        <v>228</v>
      </c>
      <c r="Q166" s="30"/>
      <c r="S166" s="27" t="s">
        <v>229</v>
      </c>
      <c r="T166" s="27"/>
      <c r="U166" s="27"/>
      <c r="V166" s="27"/>
      <c r="W166" s="27"/>
      <c r="Y166" s="28">
        <v>10000</v>
      </c>
      <c r="Z166" s="28"/>
      <c r="AA166">
        <f>SUM(Y166*0.15)</f>
        <v>1500</v>
      </c>
      <c r="AB166" s="1">
        <f>SUM(Y166-AA166)</f>
        <v>8500</v>
      </c>
      <c r="AC166" s="1">
        <f aca="true" t="shared" si="75" ref="AC166:AN166">$AB$166/12</f>
        <v>708.3333333333334</v>
      </c>
      <c r="AD166" s="1">
        <f t="shared" si="75"/>
        <v>708.3333333333334</v>
      </c>
      <c r="AE166" s="1">
        <f t="shared" si="75"/>
        <v>708.3333333333334</v>
      </c>
      <c r="AF166" s="1">
        <f t="shared" si="75"/>
        <v>708.3333333333334</v>
      </c>
      <c r="AG166" s="1">
        <f t="shared" si="75"/>
        <v>708.3333333333334</v>
      </c>
      <c r="AH166" s="1">
        <f t="shared" si="75"/>
        <v>708.3333333333334</v>
      </c>
      <c r="AI166" s="1">
        <f t="shared" si="75"/>
        <v>708.3333333333334</v>
      </c>
      <c r="AJ166" s="1">
        <f t="shared" si="75"/>
        <v>708.3333333333334</v>
      </c>
      <c r="AK166" s="1">
        <f t="shared" si="75"/>
        <v>708.3333333333334</v>
      </c>
      <c r="AL166" s="1">
        <f t="shared" si="75"/>
        <v>708.3333333333334</v>
      </c>
      <c r="AM166" s="1">
        <f t="shared" si="75"/>
        <v>708.3333333333334</v>
      </c>
      <c r="AN166" s="1">
        <f t="shared" si="75"/>
        <v>708.3333333333334</v>
      </c>
    </row>
    <row r="167" spans="19:40" ht="13.5" customHeight="1">
      <c r="S167" s="27"/>
      <c r="T167" s="27"/>
      <c r="U167" s="27"/>
      <c r="V167" s="27"/>
      <c r="W167" s="2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6:40" ht="13.5" customHeight="1">
      <c r="P168" s="30" t="s">
        <v>230</v>
      </c>
      <c r="Q168" s="30"/>
      <c r="S168" s="27" t="s">
        <v>231</v>
      </c>
      <c r="T168" s="27"/>
      <c r="U168" s="27"/>
      <c r="V168" s="27"/>
      <c r="W168" s="27"/>
      <c r="Y168" s="28">
        <v>5000</v>
      </c>
      <c r="Z168" s="28"/>
      <c r="AA168">
        <f>SUM(Y168*0.15)</f>
        <v>750</v>
      </c>
      <c r="AB168" s="1">
        <f>SUM(Y168-AA168)</f>
        <v>4250</v>
      </c>
      <c r="AC168" s="1">
        <f aca="true" t="shared" si="76" ref="AC168:AN168">$AB$168/12</f>
        <v>354.1666666666667</v>
      </c>
      <c r="AD168" s="1">
        <f t="shared" si="76"/>
        <v>354.1666666666667</v>
      </c>
      <c r="AE168" s="1">
        <f t="shared" si="76"/>
        <v>354.1666666666667</v>
      </c>
      <c r="AF168" s="1">
        <f t="shared" si="76"/>
        <v>354.1666666666667</v>
      </c>
      <c r="AG168" s="1">
        <f t="shared" si="76"/>
        <v>354.1666666666667</v>
      </c>
      <c r="AH168" s="1">
        <f t="shared" si="76"/>
        <v>354.1666666666667</v>
      </c>
      <c r="AI168" s="1">
        <f t="shared" si="76"/>
        <v>354.1666666666667</v>
      </c>
      <c r="AJ168" s="1">
        <f t="shared" si="76"/>
        <v>354.1666666666667</v>
      </c>
      <c r="AK168" s="1">
        <f t="shared" si="76"/>
        <v>354.1666666666667</v>
      </c>
      <c r="AL168" s="1">
        <f t="shared" si="76"/>
        <v>354.1666666666667</v>
      </c>
      <c r="AM168" s="1">
        <f t="shared" si="76"/>
        <v>354.1666666666667</v>
      </c>
      <c r="AN168" s="1">
        <f t="shared" si="76"/>
        <v>354.1666666666667</v>
      </c>
    </row>
    <row r="169" spans="19:23" ht="13.5" customHeight="1">
      <c r="S169" s="27"/>
      <c r="T169" s="27"/>
      <c r="U169" s="27"/>
      <c r="V169" s="27"/>
      <c r="W169" s="27"/>
    </row>
    <row r="170" spans="16:40" ht="13.5" customHeight="1">
      <c r="P170" s="30" t="s">
        <v>232</v>
      </c>
      <c r="Q170" s="30"/>
      <c r="S170" s="31" t="s">
        <v>233</v>
      </c>
      <c r="T170" s="31"/>
      <c r="U170" s="31"/>
      <c r="V170" s="31"/>
      <c r="W170" s="31"/>
      <c r="Y170" s="28">
        <v>1</v>
      </c>
      <c r="Z170" s="28"/>
      <c r="AA170">
        <f>SUM(Y170*0.15)</f>
        <v>0.15</v>
      </c>
      <c r="AB170" s="1">
        <v>1</v>
      </c>
      <c r="AC170" s="1">
        <f>AB170</f>
        <v>1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</row>
    <row r="171" spans="16:40" ht="13.5" customHeight="1">
      <c r="P171" s="30" t="s">
        <v>234</v>
      </c>
      <c r="Q171" s="30"/>
      <c r="S171" s="31" t="s">
        <v>235</v>
      </c>
      <c r="T171" s="31"/>
      <c r="U171" s="31"/>
      <c r="V171" s="31"/>
      <c r="W171" s="31"/>
      <c r="Y171" s="28">
        <v>3000</v>
      </c>
      <c r="Z171" s="28"/>
      <c r="AA171">
        <f>SUM(Y171*0.15)</f>
        <v>450</v>
      </c>
      <c r="AB171" s="1">
        <f>SUM(Y171-AA171)</f>
        <v>2550</v>
      </c>
      <c r="AC171">
        <f aca="true" t="shared" si="77" ref="AC171:AN171">$AB$171/12</f>
        <v>212.5</v>
      </c>
      <c r="AD171">
        <f t="shared" si="77"/>
        <v>212.5</v>
      </c>
      <c r="AE171">
        <f t="shared" si="77"/>
        <v>212.5</v>
      </c>
      <c r="AF171">
        <f t="shared" si="77"/>
        <v>212.5</v>
      </c>
      <c r="AG171">
        <f t="shared" si="77"/>
        <v>212.5</v>
      </c>
      <c r="AH171">
        <f t="shared" si="77"/>
        <v>212.5</v>
      </c>
      <c r="AI171">
        <f t="shared" si="77"/>
        <v>212.5</v>
      </c>
      <c r="AJ171">
        <f t="shared" si="77"/>
        <v>212.5</v>
      </c>
      <c r="AK171">
        <f t="shared" si="77"/>
        <v>212.5</v>
      </c>
      <c r="AL171">
        <f t="shared" si="77"/>
        <v>212.5</v>
      </c>
      <c r="AM171">
        <f t="shared" si="77"/>
        <v>212.5</v>
      </c>
      <c r="AN171">
        <f t="shared" si="77"/>
        <v>212.5</v>
      </c>
    </row>
    <row r="172" spans="16:40" ht="13.5" customHeight="1">
      <c r="P172" s="30" t="s">
        <v>236</v>
      </c>
      <c r="Q172" s="30"/>
      <c r="S172" s="27" t="s">
        <v>237</v>
      </c>
      <c r="T172" s="27"/>
      <c r="U172" s="27"/>
      <c r="V172" s="27"/>
      <c r="W172" s="27"/>
      <c r="Y172" s="28">
        <v>3000</v>
      </c>
      <c r="Z172" s="28"/>
      <c r="AA172">
        <f>SUM(Y172*0.15)</f>
        <v>450</v>
      </c>
      <c r="AB172" s="1">
        <f>SUM(Y172-AA172)</f>
        <v>2550</v>
      </c>
      <c r="AC172">
        <f aca="true" t="shared" si="78" ref="AC172:AN172">$AB$172/12</f>
        <v>212.5</v>
      </c>
      <c r="AD172">
        <f t="shared" si="78"/>
        <v>212.5</v>
      </c>
      <c r="AE172">
        <f t="shared" si="78"/>
        <v>212.5</v>
      </c>
      <c r="AF172">
        <f t="shared" si="78"/>
        <v>212.5</v>
      </c>
      <c r="AG172">
        <f t="shared" si="78"/>
        <v>212.5</v>
      </c>
      <c r="AH172">
        <f t="shared" si="78"/>
        <v>212.5</v>
      </c>
      <c r="AI172">
        <f t="shared" si="78"/>
        <v>212.5</v>
      </c>
      <c r="AJ172">
        <f t="shared" si="78"/>
        <v>212.5</v>
      </c>
      <c r="AK172">
        <f t="shared" si="78"/>
        <v>212.5</v>
      </c>
      <c r="AL172">
        <f t="shared" si="78"/>
        <v>212.5</v>
      </c>
      <c r="AM172">
        <f t="shared" si="78"/>
        <v>212.5</v>
      </c>
      <c r="AN172">
        <f t="shared" si="78"/>
        <v>212.5</v>
      </c>
    </row>
    <row r="173" spans="19:23" ht="13.5" customHeight="1">
      <c r="S173" s="27"/>
      <c r="T173" s="27"/>
      <c r="U173" s="27"/>
      <c r="V173" s="27"/>
      <c r="W173" s="27"/>
    </row>
    <row r="174" spans="16:40" ht="13.5" customHeight="1">
      <c r="P174" s="30" t="s">
        <v>238</v>
      </c>
      <c r="Q174" s="30"/>
      <c r="S174" s="27" t="s">
        <v>239</v>
      </c>
      <c r="T174" s="27"/>
      <c r="U174" s="27"/>
      <c r="V174" s="27"/>
      <c r="W174" s="27"/>
      <c r="Y174" s="28">
        <v>10000</v>
      </c>
      <c r="Z174" s="28"/>
      <c r="AA174">
        <f>SUM(Y174*0.15)</f>
        <v>1500</v>
      </c>
      <c r="AB174" s="1">
        <f>SUM(Y174-AA174)</f>
        <v>8500</v>
      </c>
      <c r="AC174" s="1">
        <f aca="true" t="shared" si="79" ref="AC174:AN174">$AB$174/12</f>
        <v>708.3333333333334</v>
      </c>
      <c r="AD174" s="1">
        <f t="shared" si="79"/>
        <v>708.3333333333334</v>
      </c>
      <c r="AE174" s="1">
        <f t="shared" si="79"/>
        <v>708.3333333333334</v>
      </c>
      <c r="AF174" s="1">
        <f t="shared" si="79"/>
        <v>708.3333333333334</v>
      </c>
      <c r="AG174" s="1">
        <f t="shared" si="79"/>
        <v>708.3333333333334</v>
      </c>
      <c r="AH174" s="1">
        <f t="shared" si="79"/>
        <v>708.3333333333334</v>
      </c>
      <c r="AI174" s="1">
        <f t="shared" si="79"/>
        <v>708.3333333333334</v>
      </c>
      <c r="AJ174" s="1">
        <f t="shared" si="79"/>
        <v>708.3333333333334</v>
      </c>
      <c r="AK174" s="1">
        <f t="shared" si="79"/>
        <v>708.3333333333334</v>
      </c>
      <c r="AL174" s="1">
        <f t="shared" si="79"/>
        <v>708.3333333333334</v>
      </c>
      <c r="AM174" s="1">
        <f t="shared" si="79"/>
        <v>708.3333333333334</v>
      </c>
      <c r="AN174" s="1">
        <f t="shared" si="79"/>
        <v>708.3333333333334</v>
      </c>
    </row>
    <row r="175" spans="19:23" ht="13.5" customHeight="1">
      <c r="S175" s="27"/>
      <c r="T175" s="27"/>
      <c r="U175" s="27"/>
      <c r="V175" s="27"/>
      <c r="W175" s="27"/>
    </row>
    <row r="176" spans="16:40" ht="13.5" customHeight="1">
      <c r="P176" s="30" t="s">
        <v>240</v>
      </c>
      <c r="Q176" s="30"/>
      <c r="S176" s="31" t="s">
        <v>241</v>
      </c>
      <c r="T176" s="31"/>
      <c r="U176" s="31"/>
      <c r="V176" s="31"/>
      <c r="W176" s="31"/>
      <c r="Y176" s="28">
        <v>50000</v>
      </c>
      <c r="Z176" s="28"/>
      <c r="AA176">
        <f>SUM(Y176*0.15)</f>
        <v>7500</v>
      </c>
      <c r="AB176" s="1">
        <f>SUM(Y176-AA176)</f>
        <v>42500</v>
      </c>
      <c r="AC176" s="1">
        <f aca="true" t="shared" si="80" ref="AC176:AN176">$AB$176/12</f>
        <v>3541.6666666666665</v>
      </c>
      <c r="AD176" s="1">
        <f t="shared" si="80"/>
        <v>3541.6666666666665</v>
      </c>
      <c r="AE176" s="1">
        <f t="shared" si="80"/>
        <v>3541.6666666666665</v>
      </c>
      <c r="AF176" s="1">
        <f t="shared" si="80"/>
        <v>3541.6666666666665</v>
      </c>
      <c r="AG176" s="1">
        <f t="shared" si="80"/>
        <v>3541.6666666666665</v>
      </c>
      <c r="AH176" s="1">
        <f t="shared" si="80"/>
        <v>3541.6666666666665</v>
      </c>
      <c r="AI176" s="1">
        <f t="shared" si="80"/>
        <v>3541.6666666666665</v>
      </c>
      <c r="AJ176" s="1">
        <f t="shared" si="80"/>
        <v>3541.6666666666665</v>
      </c>
      <c r="AK176" s="1">
        <f t="shared" si="80"/>
        <v>3541.6666666666665</v>
      </c>
      <c r="AL176" s="1">
        <f t="shared" si="80"/>
        <v>3541.6666666666665</v>
      </c>
      <c r="AM176" s="1">
        <f t="shared" si="80"/>
        <v>3541.6666666666665</v>
      </c>
      <c r="AN176" s="1">
        <f t="shared" si="80"/>
        <v>3541.6666666666665</v>
      </c>
    </row>
    <row r="177" spans="16:40" ht="13.5" customHeight="1">
      <c r="P177" s="30" t="s">
        <v>242</v>
      </c>
      <c r="Q177" s="30"/>
      <c r="S177" s="27" t="s">
        <v>243</v>
      </c>
      <c r="T177" s="27"/>
      <c r="U177" s="27"/>
      <c r="V177" s="27"/>
      <c r="W177" s="27"/>
      <c r="Y177" s="28">
        <v>5000</v>
      </c>
      <c r="Z177" s="28"/>
      <c r="AA177">
        <f>SUM(Y177*0.15)</f>
        <v>750</v>
      </c>
      <c r="AB177" s="1">
        <f>SUM(Y177-AA177)</f>
        <v>4250</v>
      </c>
      <c r="AC177" s="1">
        <f aca="true" t="shared" si="81" ref="AC177:AN177">$AB$177/12</f>
        <v>354.1666666666667</v>
      </c>
      <c r="AD177" s="1">
        <f t="shared" si="81"/>
        <v>354.1666666666667</v>
      </c>
      <c r="AE177" s="1">
        <f t="shared" si="81"/>
        <v>354.1666666666667</v>
      </c>
      <c r="AF177" s="1">
        <f t="shared" si="81"/>
        <v>354.1666666666667</v>
      </c>
      <c r="AG177" s="1">
        <f t="shared" si="81"/>
        <v>354.1666666666667</v>
      </c>
      <c r="AH177" s="1">
        <f t="shared" si="81"/>
        <v>354.1666666666667</v>
      </c>
      <c r="AI177" s="1">
        <f t="shared" si="81"/>
        <v>354.1666666666667</v>
      </c>
      <c r="AJ177" s="1">
        <f t="shared" si="81"/>
        <v>354.1666666666667</v>
      </c>
      <c r="AK177" s="1">
        <f t="shared" si="81"/>
        <v>354.1666666666667</v>
      </c>
      <c r="AL177" s="1">
        <f t="shared" si="81"/>
        <v>354.1666666666667</v>
      </c>
      <c r="AM177" s="1">
        <f t="shared" si="81"/>
        <v>354.1666666666667</v>
      </c>
      <c r="AN177" s="1">
        <f t="shared" si="81"/>
        <v>354.1666666666667</v>
      </c>
    </row>
    <row r="178" spans="19:23" ht="13.5" customHeight="1">
      <c r="S178" s="27"/>
      <c r="T178" s="27"/>
      <c r="U178" s="27"/>
      <c r="V178" s="27"/>
      <c r="W178" s="27"/>
    </row>
    <row r="179" spans="16:40" ht="13.5" customHeight="1">
      <c r="P179" s="30" t="s">
        <v>244</v>
      </c>
      <c r="Q179" s="30"/>
      <c r="S179" s="27" t="s">
        <v>245</v>
      </c>
      <c r="T179" s="27"/>
      <c r="U179" s="27"/>
      <c r="V179" s="27"/>
      <c r="W179" s="27"/>
      <c r="Y179" s="28">
        <v>5000</v>
      </c>
      <c r="Z179" s="28"/>
      <c r="AA179">
        <f>SUM(Y179*0.15)</f>
        <v>750</v>
      </c>
      <c r="AB179" s="1">
        <f>SUM(Y179-AA179)</f>
        <v>4250</v>
      </c>
      <c r="AC179" s="1">
        <f aca="true" t="shared" si="82" ref="AC179:AN179">$AB$179/12</f>
        <v>354.1666666666667</v>
      </c>
      <c r="AD179" s="1">
        <f t="shared" si="82"/>
        <v>354.1666666666667</v>
      </c>
      <c r="AE179" s="1">
        <f t="shared" si="82"/>
        <v>354.1666666666667</v>
      </c>
      <c r="AF179" s="1">
        <f t="shared" si="82"/>
        <v>354.1666666666667</v>
      </c>
      <c r="AG179" s="1">
        <f t="shared" si="82"/>
        <v>354.1666666666667</v>
      </c>
      <c r="AH179" s="1">
        <f t="shared" si="82"/>
        <v>354.1666666666667</v>
      </c>
      <c r="AI179" s="1">
        <f t="shared" si="82"/>
        <v>354.1666666666667</v>
      </c>
      <c r="AJ179" s="1">
        <f t="shared" si="82"/>
        <v>354.1666666666667</v>
      </c>
      <c r="AK179" s="1">
        <f t="shared" si="82"/>
        <v>354.1666666666667</v>
      </c>
      <c r="AL179" s="1">
        <f t="shared" si="82"/>
        <v>354.1666666666667</v>
      </c>
      <c r="AM179" s="1">
        <f t="shared" si="82"/>
        <v>354.1666666666667</v>
      </c>
      <c r="AN179" s="1">
        <f t="shared" si="82"/>
        <v>354.1666666666667</v>
      </c>
    </row>
    <row r="180" spans="19:23" ht="13.5" customHeight="1">
      <c r="S180" s="27"/>
      <c r="T180" s="27"/>
      <c r="U180" s="27"/>
      <c r="V180" s="27"/>
      <c r="W180" s="27"/>
    </row>
    <row r="181" spans="16:40" ht="13.5" customHeight="1">
      <c r="P181" s="30" t="s">
        <v>246</v>
      </c>
      <c r="Q181" s="30"/>
      <c r="S181" s="27" t="s">
        <v>247</v>
      </c>
      <c r="T181" s="27"/>
      <c r="U181" s="27"/>
      <c r="V181" s="27"/>
      <c r="W181" s="27"/>
      <c r="Y181" s="28">
        <v>1</v>
      </c>
      <c r="Z181" s="28"/>
      <c r="AA181">
        <f>SUM(Y181*0.15)</f>
        <v>0.15</v>
      </c>
      <c r="AB181" s="1">
        <v>1</v>
      </c>
      <c r="AC181" s="1">
        <f>AB181</f>
        <v>1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</row>
    <row r="182" spans="19:23" ht="13.5" customHeight="1">
      <c r="S182" s="27"/>
      <c r="T182" s="27"/>
      <c r="U182" s="27"/>
      <c r="V182" s="27"/>
      <c r="W182" s="27"/>
    </row>
    <row r="183" spans="16:40" ht="13.5" customHeight="1">
      <c r="P183" s="30" t="s">
        <v>248</v>
      </c>
      <c r="Q183" s="30"/>
      <c r="S183" s="27" t="s">
        <v>249</v>
      </c>
      <c r="T183" s="27"/>
      <c r="U183" s="27"/>
      <c r="V183" s="27"/>
      <c r="W183" s="27"/>
      <c r="Y183" s="28">
        <v>50000</v>
      </c>
      <c r="Z183" s="28"/>
      <c r="AA183">
        <f>SUM(Y183*0.15)</f>
        <v>7500</v>
      </c>
      <c r="AB183" s="1">
        <f>SUM(Y183-AA183)</f>
        <v>42500</v>
      </c>
      <c r="AC183" s="1">
        <f aca="true" t="shared" si="83" ref="AC183:AN183">$AB$183/12</f>
        <v>3541.6666666666665</v>
      </c>
      <c r="AD183" s="1">
        <f t="shared" si="83"/>
        <v>3541.6666666666665</v>
      </c>
      <c r="AE183" s="1">
        <f t="shared" si="83"/>
        <v>3541.6666666666665</v>
      </c>
      <c r="AF183" s="1">
        <f t="shared" si="83"/>
        <v>3541.6666666666665</v>
      </c>
      <c r="AG183" s="1">
        <f t="shared" si="83"/>
        <v>3541.6666666666665</v>
      </c>
      <c r="AH183" s="1">
        <f t="shared" si="83"/>
        <v>3541.6666666666665</v>
      </c>
      <c r="AI183" s="1">
        <f t="shared" si="83"/>
        <v>3541.6666666666665</v>
      </c>
      <c r="AJ183" s="1">
        <f t="shared" si="83"/>
        <v>3541.6666666666665</v>
      </c>
      <c r="AK183" s="1">
        <f t="shared" si="83"/>
        <v>3541.6666666666665</v>
      </c>
      <c r="AL183" s="1">
        <f t="shared" si="83"/>
        <v>3541.6666666666665</v>
      </c>
      <c r="AM183" s="1">
        <f t="shared" si="83"/>
        <v>3541.6666666666665</v>
      </c>
      <c r="AN183" s="1">
        <f t="shared" si="83"/>
        <v>3541.6666666666665</v>
      </c>
    </row>
    <row r="184" spans="19:23" ht="13.5" customHeight="1">
      <c r="S184" s="27"/>
      <c r="T184" s="27"/>
      <c r="U184" s="27"/>
      <c r="V184" s="27"/>
      <c r="W184" s="27"/>
    </row>
    <row r="185" spans="16:40" ht="13.5" customHeight="1">
      <c r="P185" s="30" t="s">
        <v>250</v>
      </c>
      <c r="Q185" s="30"/>
      <c r="S185" s="27" t="s">
        <v>251</v>
      </c>
      <c r="T185" s="27"/>
      <c r="U185" s="27"/>
      <c r="V185" s="27"/>
      <c r="W185" s="27"/>
      <c r="Y185" s="28">
        <v>1</v>
      </c>
      <c r="Z185" s="28"/>
      <c r="AA185">
        <f>SUM(Y185*0.15)</f>
        <v>0.15</v>
      </c>
      <c r="AB185" s="1">
        <v>1</v>
      </c>
      <c r="AC185" s="1">
        <f>AB185</f>
        <v>1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</row>
    <row r="186" spans="19:40" ht="13.5" customHeight="1">
      <c r="S186" s="27"/>
      <c r="T186" s="27"/>
      <c r="U186" s="27"/>
      <c r="V186" s="27"/>
      <c r="W186" s="27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6:40" ht="13.5" customHeight="1">
      <c r="P187" s="30" t="s">
        <v>252</v>
      </c>
      <c r="Q187" s="30"/>
      <c r="S187" s="27" t="s">
        <v>253</v>
      </c>
      <c r="T187" s="27"/>
      <c r="U187" s="27"/>
      <c r="V187" s="27"/>
      <c r="W187" s="27"/>
      <c r="Y187" s="28">
        <v>1</v>
      </c>
      <c r="Z187" s="28"/>
      <c r="AA187">
        <f>SUM(Y187*0.15)</f>
        <v>0.15</v>
      </c>
      <c r="AB187" s="1">
        <v>1</v>
      </c>
      <c r="AC187" s="1">
        <f>AB187</f>
        <v>1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</row>
    <row r="188" spans="19:40" ht="13.5" customHeight="1">
      <c r="S188" s="27"/>
      <c r="T188" s="27"/>
      <c r="U188" s="27"/>
      <c r="V188" s="27"/>
      <c r="W188" s="27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6:40" ht="13.5" customHeight="1">
      <c r="P189" s="30" t="s">
        <v>254</v>
      </c>
      <c r="Q189" s="30"/>
      <c r="S189" s="27" t="s">
        <v>255</v>
      </c>
      <c r="T189" s="27"/>
      <c r="U189" s="27"/>
      <c r="V189" s="27"/>
      <c r="W189" s="27"/>
      <c r="Y189" s="28">
        <v>1</v>
      </c>
      <c r="Z189" s="28"/>
      <c r="AA189">
        <f>SUM(Y189*0.15)</f>
        <v>0.15</v>
      </c>
      <c r="AB189" s="1">
        <v>1</v>
      </c>
      <c r="AC189" s="1">
        <f>AB189</f>
        <v>1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</row>
    <row r="190" spans="19:23" ht="13.5" customHeight="1">
      <c r="S190" s="27"/>
      <c r="T190" s="27"/>
      <c r="U190" s="27"/>
      <c r="V190" s="27"/>
      <c r="W190" s="27"/>
    </row>
    <row r="191" ht="9" customHeight="1"/>
    <row r="192" spans="16:28" ht="13.5" customHeight="1">
      <c r="P192" s="29" t="s">
        <v>61</v>
      </c>
      <c r="Q192" s="29"/>
      <c r="S192" s="25" t="s">
        <v>62</v>
      </c>
      <c r="T192" s="25"/>
      <c r="U192" s="25"/>
      <c r="V192" s="25"/>
      <c r="W192" s="25"/>
      <c r="Y192" s="26">
        <v>268006</v>
      </c>
      <c r="Z192" s="26"/>
      <c r="AA192">
        <f>SUM(Y192*0.15)</f>
        <v>40200.9</v>
      </c>
      <c r="AB192" s="5">
        <f>SUM(AB193:AB223)</f>
        <v>227806</v>
      </c>
    </row>
    <row r="193" spans="16:40" ht="13.5" customHeight="1">
      <c r="P193" s="30" t="s">
        <v>256</v>
      </c>
      <c r="Q193" s="30"/>
      <c r="S193" s="31" t="s">
        <v>257</v>
      </c>
      <c r="T193" s="31"/>
      <c r="U193" s="31"/>
      <c r="V193" s="31"/>
      <c r="W193" s="31"/>
      <c r="Y193" s="28">
        <v>5000</v>
      </c>
      <c r="Z193" s="28"/>
      <c r="AA193">
        <f>SUM(Y193*0.15)</f>
        <v>750</v>
      </c>
      <c r="AB193" s="1">
        <f>SUM(Y193-AA193)</f>
        <v>4250</v>
      </c>
      <c r="AC193" s="1">
        <f aca="true" t="shared" si="84" ref="AC193:AN193">$AB$193/12</f>
        <v>354.1666666666667</v>
      </c>
      <c r="AD193" s="1">
        <f t="shared" si="84"/>
        <v>354.1666666666667</v>
      </c>
      <c r="AE193" s="1">
        <f t="shared" si="84"/>
        <v>354.1666666666667</v>
      </c>
      <c r="AF193" s="1">
        <f t="shared" si="84"/>
        <v>354.1666666666667</v>
      </c>
      <c r="AG193" s="1">
        <f t="shared" si="84"/>
        <v>354.1666666666667</v>
      </c>
      <c r="AH193" s="1">
        <f t="shared" si="84"/>
        <v>354.1666666666667</v>
      </c>
      <c r="AI193" s="1">
        <f t="shared" si="84"/>
        <v>354.1666666666667</v>
      </c>
      <c r="AJ193" s="1">
        <f t="shared" si="84"/>
        <v>354.1666666666667</v>
      </c>
      <c r="AK193" s="1">
        <f t="shared" si="84"/>
        <v>354.1666666666667</v>
      </c>
      <c r="AL193" s="1">
        <f t="shared" si="84"/>
        <v>354.1666666666667</v>
      </c>
      <c r="AM193" s="1">
        <f t="shared" si="84"/>
        <v>354.1666666666667</v>
      </c>
      <c r="AN193" s="1">
        <f t="shared" si="84"/>
        <v>354.1666666666667</v>
      </c>
    </row>
    <row r="194" spans="16:40" ht="13.5" customHeight="1">
      <c r="P194" s="30" t="s">
        <v>258</v>
      </c>
      <c r="Q194" s="30"/>
      <c r="S194" s="27" t="s">
        <v>259</v>
      </c>
      <c r="T194" s="27"/>
      <c r="U194" s="27"/>
      <c r="V194" s="27"/>
      <c r="W194" s="27"/>
      <c r="Y194" s="28">
        <v>25000</v>
      </c>
      <c r="Z194" s="28"/>
      <c r="AA194">
        <f>SUM(Y194*0.15)</f>
        <v>3750</v>
      </c>
      <c r="AB194" s="1">
        <f>SUM(Y194-AA194)</f>
        <v>21250</v>
      </c>
      <c r="AC194" s="1">
        <f aca="true" t="shared" si="85" ref="AC194:AN194">$AB$194/12</f>
        <v>1770.8333333333333</v>
      </c>
      <c r="AD194" s="1">
        <f t="shared" si="85"/>
        <v>1770.8333333333333</v>
      </c>
      <c r="AE194" s="1">
        <f t="shared" si="85"/>
        <v>1770.8333333333333</v>
      </c>
      <c r="AF194" s="1">
        <f t="shared" si="85"/>
        <v>1770.8333333333333</v>
      </c>
      <c r="AG194" s="1">
        <f t="shared" si="85"/>
        <v>1770.8333333333333</v>
      </c>
      <c r="AH194" s="1">
        <f t="shared" si="85"/>
        <v>1770.8333333333333</v>
      </c>
      <c r="AI194" s="1">
        <f t="shared" si="85"/>
        <v>1770.8333333333333</v>
      </c>
      <c r="AJ194" s="1">
        <f t="shared" si="85"/>
        <v>1770.8333333333333</v>
      </c>
      <c r="AK194" s="1">
        <f t="shared" si="85"/>
        <v>1770.8333333333333</v>
      </c>
      <c r="AL194" s="1">
        <f t="shared" si="85"/>
        <v>1770.8333333333333</v>
      </c>
      <c r="AM194" s="1">
        <f t="shared" si="85"/>
        <v>1770.8333333333333</v>
      </c>
      <c r="AN194" s="1">
        <f t="shared" si="85"/>
        <v>1770.8333333333333</v>
      </c>
    </row>
    <row r="195" spans="19:23" ht="13.5" customHeight="1">
      <c r="S195" s="27"/>
      <c r="T195" s="27"/>
      <c r="U195" s="27"/>
      <c r="V195" s="27"/>
      <c r="W195" s="27"/>
    </row>
    <row r="196" spans="19:23" ht="13.5" customHeight="1">
      <c r="S196" s="27"/>
      <c r="T196" s="27"/>
      <c r="U196" s="27"/>
      <c r="V196" s="27"/>
      <c r="W196" s="27"/>
    </row>
    <row r="197" spans="16:40" ht="13.5" customHeight="1">
      <c r="P197" s="30" t="s">
        <v>260</v>
      </c>
      <c r="Q197" s="30"/>
      <c r="S197" s="31" t="s">
        <v>261</v>
      </c>
      <c r="T197" s="31"/>
      <c r="U197" s="31"/>
      <c r="V197" s="31"/>
      <c r="W197" s="31"/>
      <c r="Y197" s="28">
        <v>1</v>
      </c>
      <c r="Z197" s="28"/>
      <c r="AA197">
        <f>SUM(Y197*0.15)</f>
        <v>0.15</v>
      </c>
      <c r="AB197" s="1">
        <v>1</v>
      </c>
      <c r="AC197" s="1">
        <f>AB197</f>
        <v>1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</row>
    <row r="198" spans="16:40" ht="13.5" customHeight="1">
      <c r="P198" s="30" t="s">
        <v>262</v>
      </c>
      <c r="Q198" s="30"/>
      <c r="S198" s="31" t="s">
        <v>263</v>
      </c>
      <c r="T198" s="31"/>
      <c r="U198" s="31"/>
      <c r="V198" s="31"/>
      <c r="W198" s="31"/>
      <c r="Y198" s="28">
        <v>1</v>
      </c>
      <c r="Z198" s="28"/>
      <c r="AA198">
        <f>SUM(Y198*0.15)</f>
        <v>0.15</v>
      </c>
      <c r="AB198" s="1">
        <v>1</v>
      </c>
      <c r="AC198" s="1">
        <f>AB198</f>
        <v>1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</row>
    <row r="199" spans="16:40" ht="13.5" customHeight="1">
      <c r="P199" s="30" t="s">
        <v>264</v>
      </c>
      <c r="Q199" s="30"/>
      <c r="S199" s="27" t="s">
        <v>265</v>
      </c>
      <c r="T199" s="27"/>
      <c r="U199" s="27"/>
      <c r="V199" s="27"/>
      <c r="W199" s="27"/>
      <c r="Y199" s="28">
        <v>1</v>
      </c>
      <c r="Z199" s="28"/>
      <c r="AA199">
        <f>SUM(Y199*0.15)</f>
        <v>0.15</v>
      </c>
      <c r="AB199" s="1">
        <v>1</v>
      </c>
      <c r="AC199" s="1">
        <f>AB199</f>
        <v>1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</row>
    <row r="200" spans="19:23" ht="13.5" customHeight="1">
      <c r="S200" s="27"/>
      <c r="T200" s="27"/>
      <c r="U200" s="27"/>
      <c r="V200" s="27"/>
      <c r="W200" s="27"/>
    </row>
    <row r="201" spans="16:40" ht="13.5" customHeight="1">
      <c r="P201" s="34">
        <v>3470100</v>
      </c>
      <c r="Q201" s="34"/>
      <c r="S201" s="35" t="s">
        <v>266</v>
      </c>
      <c r="T201" s="35"/>
      <c r="U201" s="35"/>
      <c r="V201" s="10"/>
      <c r="W201" s="10"/>
      <c r="AB201" s="1">
        <v>100</v>
      </c>
      <c r="AC201" s="1">
        <f aca="true" t="shared" si="86" ref="AC201:AN201">$AB$201/12</f>
        <v>8.333333333333334</v>
      </c>
      <c r="AD201" s="1">
        <f t="shared" si="86"/>
        <v>8.333333333333334</v>
      </c>
      <c r="AE201" s="1">
        <f t="shared" si="86"/>
        <v>8.333333333333334</v>
      </c>
      <c r="AF201" s="1">
        <f t="shared" si="86"/>
        <v>8.333333333333334</v>
      </c>
      <c r="AG201" s="1">
        <f t="shared" si="86"/>
        <v>8.333333333333334</v>
      </c>
      <c r="AH201" s="1">
        <f t="shared" si="86"/>
        <v>8.333333333333334</v>
      </c>
      <c r="AI201" s="1">
        <f t="shared" si="86"/>
        <v>8.333333333333334</v>
      </c>
      <c r="AJ201" s="1">
        <f t="shared" si="86"/>
        <v>8.333333333333334</v>
      </c>
      <c r="AK201" s="1">
        <f t="shared" si="86"/>
        <v>8.333333333333334</v>
      </c>
      <c r="AL201" s="1">
        <f t="shared" si="86"/>
        <v>8.333333333333334</v>
      </c>
      <c r="AM201" s="1">
        <f t="shared" si="86"/>
        <v>8.333333333333334</v>
      </c>
      <c r="AN201" s="1">
        <f t="shared" si="86"/>
        <v>8.333333333333334</v>
      </c>
    </row>
    <row r="202" spans="16:40" ht="13.5" customHeight="1">
      <c r="P202" s="30" t="s">
        <v>267</v>
      </c>
      <c r="Q202" s="30"/>
      <c r="S202" s="27" t="s">
        <v>268</v>
      </c>
      <c r="T202" s="27"/>
      <c r="U202" s="27"/>
      <c r="V202" s="27"/>
      <c r="W202" s="27"/>
      <c r="Y202" s="28">
        <v>5000</v>
      </c>
      <c r="Z202" s="28"/>
      <c r="AA202">
        <f>SUM(Y202*0.15)</f>
        <v>750</v>
      </c>
      <c r="AB202" s="1">
        <v>4150</v>
      </c>
      <c r="AC202" s="1">
        <f aca="true" t="shared" si="87" ref="AC202:AN202">$AB$202/12</f>
        <v>345.8333333333333</v>
      </c>
      <c r="AD202" s="1">
        <f t="shared" si="87"/>
        <v>345.8333333333333</v>
      </c>
      <c r="AE202" s="1">
        <f t="shared" si="87"/>
        <v>345.8333333333333</v>
      </c>
      <c r="AF202" s="1">
        <f t="shared" si="87"/>
        <v>345.8333333333333</v>
      </c>
      <c r="AG202" s="1">
        <f t="shared" si="87"/>
        <v>345.8333333333333</v>
      </c>
      <c r="AH202" s="1">
        <f t="shared" si="87"/>
        <v>345.8333333333333</v>
      </c>
      <c r="AI202" s="1">
        <f t="shared" si="87"/>
        <v>345.8333333333333</v>
      </c>
      <c r="AJ202" s="1">
        <f t="shared" si="87"/>
        <v>345.8333333333333</v>
      </c>
      <c r="AK202" s="1">
        <f t="shared" si="87"/>
        <v>345.8333333333333</v>
      </c>
      <c r="AL202" s="1">
        <f t="shared" si="87"/>
        <v>345.8333333333333</v>
      </c>
      <c r="AM202" s="1">
        <f t="shared" si="87"/>
        <v>345.8333333333333</v>
      </c>
      <c r="AN202" s="1">
        <f t="shared" si="87"/>
        <v>345.8333333333333</v>
      </c>
    </row>
    <row r="203" spans="19:23" ht="13.5" customHeight="1">
      <c r="S203" s="27"/>
      <c r="T203" s="27"/>
      <c r="U203" s="27"/>
      <c r="V203" s="27"/>
      <c r="W203" s="27"/>
    </row>
    <row r="204" spans="16:40" ht="13.5" customHeight="1">
      <c r="P204" s="30" t="s">
        <v>269</v>
      </c>
      <c r="Q204" s="30"/>
      <c r="S204" s="27" t="s">
        <v>270</v>
      </c>
      <c r="T204" s="27"/>
      <c r="U204" s="27"/>
      <c r="V204" s="27"/>
      <c r="W204" s="27"/>
      <c r="Y204" s="28">
        <v>20000</v>
      </c>
      <c r="Z204" s="28"/>
      <c r="AA204">
        <f>SUM(Y204*0.15)</f>
        <v>3000</v>
      </c>
      <c r="AB204" s="1">
        <f>SUM(Y204-AA204)</f>
        <v>17000</v>
      </c>
      <c r="AC204" s="1">
        <f aca="true" t="shared" si="88" ref="AC204:AN204">$AB$204/12</f>
        <v>1416.6666666666667</v>
      </c>
      <c r="AD204" s="1">
        <f t="shared" si="88"/>
        <v>1416.6666666666667</v>
      </c>
      <c r="AE204" s="1">
        <f t="shared" si="88"/>
        <v>1416.6666666666667</v>
      </c>
      <c r="AF204" s="1">
        <f t="shared" si="88"/>
        <v>1416.6666666666667</v>
      </c>
      <c r="AG204" s="1">
        <f t="shared" si="88"/>
        <v>1416.6666666666667</v>
      </c>
      <c r="AH204" s="1">
        <f t="shared" si="88"/>
        <v>1416.6666666666667</v>
      </c>
      <c r="AI204" s="1">
        <f t="shared" si="88"/>
        <v>1416.6666666666667</v>
      </c>
      <c r="AJ204" s="1">
        <f t="shared" si="88"/>
        <v>1416.6666666666667</v>
      </c>
      <c r="AK204" s="1">
        <f t="shared" si="88"/>
        <v>1416.6666666666667</v>
      </c>
      <c r="AL204" s="1">
        <f t="shared" si="88"/>
        <v>1416.6666666666667</v>
      </c>
      <c r="AM204" s="1">
        <f t="shared" si="88"/>
        <v>1416.6666666666667</v>
      </c>
      <c r="AN204" s="1">
        <f t="shared" si="88"/>
        <v>1416.6666666666667</v>
      </c>
    </row>
    <row r="205" spans="19:23" ht="13.5" customHeight="1">
      <c r="S205" s="27"/>
      <c r="T205" s="27"/>
      <c r="U205" s="27"/>
      <c r="V205" s="27"/>
      <c r="W205" s="27"/>
    </row>
    <row r="206" spans="19:23" ht="13.5" customHeight="1">
      <c r="S206" s="27"/>
      <c r="T206" s="27"/>
      <c r="U206" s="27"/>
      <c r="V206" s="27"/>
      <c r="W206" s="27"/>
    </row>
    <row r="207" spans="16:40" ht="13.5" customHeight="1">
      <c r="P207" s="30" t="s">
        <v>271</v>
      </c>
      <c r="Q207" s="30"/>
      <c r="S207" s="27" t="s">
        <v>272</v>
      </c>
      <c r="T207" s="27"/>
      <c r="U207" s="27"/>
      <c r="V207" s="27"/>
      <c r="W207" s="27"/>
      <c r="Y207" s="28">
        <v>2500</v>
      </c>
      <c r="Z207" s="28"/>
      <c r="AA207">
        <f>SUM(Y207*0.15)</f>
        <v>375</v>
      </c>
      <c r="AB207" s="1">
        <f>SUM(Y207-AA207)</f>
        <v>2125</v>
      </c>
      <c r="AC207" s="1">
        <f aca="true" t="shared" si="89" ref="AC207:AN207">$AB$207/12</f>
        <v>177.08333333333334</v>
      </c>
      <c r="AD207" s="1">
        <f t="shared" si="89"/>
        <v>177.08333333333334</v>
      </c>
      <c r="AE207" s="1">
        <f t="shared" si="89"/>
        <v>177.08333333333334</v>
      </c>
      <c r="AF207" s="1">
        <f t="shared" si="89"/>
        <v>177.08333333333334</v>
      </c>
      <c r="AG207" s="1">
        <f t="shared" si="89"/>
        <v>177.08333333333334</v>
      </c>
      <c r="AH207" s="1">
        <f t="shared" si="89"/>
        <v>177.08333333333334</v>
      </c>
      <c r="AI207" s="1">
        <f t="shared" si="89"/>
        <v>177.08333333333334</v>
      </c>
      <c r="AJ207" s="1">
        <f t="shared" si="89"/>
        <v>177.08333333333334</v>
      </c>
      <c r="AK207" s="1">
        <f t="shared" si="89"/>
        <v>177.08333333333334</v>
      </c>
      <c r="AL207" s="1">
        <f t="shared" si="89"/>
        <v>177.08333333333334</v>
      </c>
      <c r="AM207" s="1">
        <f t="shared" si="89"/>
        <v>177.08333333333334</v>
      </c>
      <c r="AN207" s="1">
        <f t="shared" si="89"/>
        <v>177.08333333333334</v>
      </c>
    </row>
    <row r="208" spans="19:23" ht="13.5" customHeight="1">
      <c r="S208" s="27"/>
      <c r="T208" s="27"/>
      <c r="U208" s="27"/>
      <c r="V208" s="27"/>
      <c r="W208" s="27"/>
    </row>
    <row r="209" spans="19:23" ht="13.5" customHeight="1">
      <c r="S209" s="27"/>
      <c r="T209" s="27"/>
      <c r="U209" s="27"/>
      <c r="V209" s="27"/>
      <c r="W209" s="27"/>
    </row>
    <row r="210" spans="16:40" ht="13.5" customHeight="1">
      <c r="P210" s="30" t="s">
        <v>273</v>
      </c>
      <c r="Q210" s="30"/>
      <c r="S210" s="27" t="s">
        <v>274</v>
      </c>
      <c r="T210" s="27"/>
      <c r="U210" s="27"/>
      <c r="V210" s="27"/>
      <c r="W210" s="27"/>
      <c r="Y210" s="28">
        <v>50000</v>
      </c>
      <c r="Z210" s="28"/>
      <c r="AA210">
        <f>SUM(Y210*0.15)</f>
        <v>7500</v>
      </c>
      <c r="AB210" s="1">
        <f>SUM(Y210-AA210)</f>
        <v>42500</v>
      </c>
      <c r="AC210" s="1">
        <f aca="true" t="shared" si="90" ref="AC210:AN210">$AB$210/12</f>
        <v>3541.6666666666665</v>
      </c>
      <c r="AD210" s="1">
        <f t="shared" si="90"/>
        <v>3541.6666666666665</v>
      </c>
      <c r="AE210" s="1">
        <f t="shared" si="90"/>
        <v>3541.6666666666665</v>
      </c>
      <c r="AF210" s="1">
        <f t="shared" si="90"/>
        <v>3541.6666666666665</v>
      </c>
      <c r="AG210" s="1">
        <f t="shared" si="90"/>
        <v>3541.6666666666665</v>
      </c>
      <c r="AH210" s="1">
        <f t="shared" si="90"/>
        <v>3541.6666666666665</v>
      </c>
      <c r="AI210" s="1">
        <f t="shared" si="90"/>
        <v>3541.6666666666665</v>
      </c>
      <c r="AJ210" s="1">
        <f t="shared" si="90"/>
        <v>3541.6666666666665</v>
      </c>
      <c r="AK210" s="1">
        <f t="shared" si="90"/>
        <v>3541.6666666666665</v>
      </c>
      <c r="AL210" s="1">
        <f t="shared" si="90"/>
        <v>3541.6666666666665</v>
      </c>
      <c r="AM210" s="1">
        <f t="shared" si="90"/>
        <v>3541.6666666666665</v>
      </c>
      <c r="AN210" s="1">
        <f t="shared" si="90"/>
        <v>3541.6666666666665</v>
      </c>
    </row>
    <row r="211" spans="19:23" ht="13.5" customHeight="1">
      <c r="S211" s="27"/>
      <c r="T211" s="27"/>
      <c r="U211" s="27"/>
      <c r="V211" s="27"/>
      <c r="W211" s="27"/>
    </row>
    <row r="212" spans="16:40" ht="13.5" customHeight="1">
      <c r="P212" s="30" t="s">
        <v>275</v>
      </c>
      <c r="Q212" s="30"/>
      <c r="S212" s="27" t="s">
        <v>276</v>
      </c>
      <c r="T212" s="27"/>
      <c r="U212" s="27"/>
      <c r="V212" s="27"/>
      <c r="W212" s="27"/>
      <c r="Y212" s="28">
        <v>1</v>
      </c>
      <c r="Z212" s="28"/>
      <c r="AA212">
        <f>SUM(Y212*0.15)</f>
        <v>0.15</v>
      </c>
      <c r="AB212" s="1">
        <v>1</v>
      </c>
      <c r="AC212" s="1">
        <f>AB212</f>
        <v>1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</row>
    <row r="213" spans="19:23" ht="13.5" customHeight="1">
      <c r="S213" s="27"/>
      <c r="T213" s="27"/>
      <c r="U213" s="27"/>
      <c r="V213" s="27"/>
      <c r="W213" s="27"/>
    </row>
    <row r="214" spans="16:40" ht="13.5" customHeight="1">
      <c r="P214" s="30" t="s">
        <v>277</v>
      </c>
      <c r="Q214" s="30"/>
      <c r="S214" s="31" t="s">
        <v>278</v>
      </c>
      <c r="T214" s="31"/>
      <c r="U214" s="31"/>
      <c r="V214" s="31"/>
      <c r="W214" s="31"/>
      <c r="Y214" s="28">
        <v>5000</v>
      </c>
      <c r="Z214" s="28"/>
      <c r="AA214">
        <f aca="true" t="shared" si="91" ref="AA214:AA223">SUM(Y214*0.15)</f>
        <v>750</v>
      </c>
      <c r="AB214" s="1">
        <f>SUM(Y214-AA214)</f>
        <v>4250</v>
      </c>
      <c r="AC214" s="1">
        <f aca="true" t="shared" si="92" ref="AC214:AN214">$AB$214/12</f>
        <v>354.1666666666667</v>
      </c>
      <c r="AD214" s="1">
        <f t="shared" si="92"/>
        <v>354.1666666666667</v>
      </c>
      <c r="AE214" s="1">
        <f t="shared" si="92"/>
        <v>354.1666666666667</v>
      </c>
      <c r="AF214" s="1">
        <f t="shared" si="92"/>
        <v>354.1666666666667</v>
      </c>
      <c r="AG214" s="1">
        <f t="shared" si="92"/>
        <v>354.1666666666667</v>
      </c>
      <c r="AH214" s="1">
        <f t="shared" si="92"/>
        <v>354.1666666666667</v>
      </c>
      <c r="AI214" s="1">
        <f t="shared" si="92"/>
        <v>354.1666666666667</v>
      </c>
      <c r="AJ214" s="1">
        <f t="shared" si="92"/>
        <v>354.1666666666667</v>
      </c>
      <c r="AK214" s="1">
        <f t="shared" si="92"/>
        <v>354.1666666666667</v>
      </c>
      <c r="AL214" s="1">
        <f t="shared" si="92"/>
        <v>354.1666666666667</v>
      </c>
      <c r="AM214" s="1">
        <f t="shared" si="92"/>
        <v>354.1666666666667</v>
      </c>
      <c r="AN214" s="1">
        <f t="shared" si="92"/>
        <v>354.1666666666667</v>
      </c>
    </row>
    <row r="215" spans="16:40" ht="13.5" customHeight="1">
      <c r="P215" s="30" t="s">
        <v>279</v>
      </c>
      <c r="Q215" s="30"/>
      <c r="S215" s="31" t="s">
        <v>280</v>
      </c>
      <c r="T215" s="31"/>
      <c r="U215" s="31"/>
      <c r="V215" s="31"/>
      <c r="W215" s="31"/>
      <c r="Y215" s="28">
        <v>1</v>
      </c>
      <c r="Z215" s="28"/>
      <c r="AA215">
        <f t="shared" si="91"/>
        <v>0.15</v>
      </c>
      <c r="AB215" s="1">
        <v>1</v>
      </c>
      <c r="AC215" s="1">
        <f>AB215</f>
        <v>1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</row>
    <row r="216" spans="16:40" ht="13.5" customHeight="1">
      <c r="P216" s="30" t="s">
        <v>281</v>
      </c>
      <c r="Q216" s="30"/>
      <c r="S216" s="31" t="s">
        <v>282</v>
      </c>
      <c r="T216" s="31"/>
      <c r="U216" s="31"/>
      <c r="V216" s="31"/>
      <c r="W216" s="31"/>
      <c r="Y216" s="28">
        <v>1</v>
      </c>
      <c r="Z216" s="28"/>
      <c r="AA216">
        <f t="shared" si="91"/>
        <v>0.15</v>
      </c>
      <c r="AB216" s="1">
        <v>1</v>
      </c>
      <c r="AC216" s="1">
        <f>AB216</f>
        <v>1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</row>
    <row r="217" spans="16:40" ht="13.5" customHeight="1">
      <c r="P217" s="30" t="s">
        <v>107</v>
      </c>
      <c r="Q217" s="30"/>
      <c r="S217" s="31" t="s">
        <v>108</v>
      </c>
      <c r="T217" s="31"/>
      <c r="U217" s="31"/>
      <c r="V217" s="31"/>
      <c r="W217" s="31"/>
      <c r="Y217" s="28">
        <v>10000</v>
      </c>
      <c r="Z217" s="28"/>
      <c r="AA217">
        <f t="shared" si="91"/>
        <v>1500</v>
      </c>
      <c r="AB217" s="1">
        <f aca="true" t="shared" si="93" ref="AB217:AB223">SUM(Y217-AA217)</f>
        <v>8500</v>
      </c>
      <c r="AC217" s="1">
        <f aca="true" t="shared" si="94" ref="AC217:AC223">$AB217/12</f>
        <v>708.3333333333334</v>
      </c>
      <c r="AD217" s="1">
        <f aca="true" t="shared" si="95" ref="AD217:AD223">$AB217/12</f>
        <v>708.3333333333334</v>
      </c>
      <c r="AE217" s="1">
        <f aca="true" t="shared" si="96" ref="AE217:AE223">$AB217/12</f>
        <v>708.3333333333334</v>
      </c>
      <c r="AF217" s="1">
        <f aca="true" t="shared" si="97" ref="AF217:AF223">$AB217/12</f>
        <v>708.3333333333334</v>
      </c>
      <c r="AG217" s="1">
        <f aca="true" t="shared" si="98" ref="AG217:AG223">$AB217/12</f>
        <v>708.3333333333334</v>
      </c>
      <c r="AH217" s="1">
        <f aca="true" t="shared" si="99" ref="AH217:AH223">$AB217/12</f>
        <v>708.3333333333334</v>
      </c>
      <c r="AI217" s="1">
        <f aca="true" t="shared" si="100" ref="AI217:AI223">$AB217/12</f>
        <v>708.3333333333334</v>
      </c>
      <c r="AJ217" s="1">
        <f aca="true" t="shared" si="101" ref="AJ217:AJ223">$AB217/12</f>
        <v>708.3333333333334</v>
      </c>
      <c r="AK217" s="1">
        <f aca="true" t="shared" si="102" ref="AK217:AK223">$AB217/12</f>
        <v>708.3333333333334</v>
      </c>
      <c r="AL217" s="1">
        <f aca="true" t="shared" si="103" ref="AL217:AL223">$AB217/12</f>
        <v>708.3333333333334</v>
      </c>
      <c r="AM217" s="1">
        <f aca="true" t="shared" si="104" ref="AM217:AM223">$AB217/12</f>
        <v>708.3333333333334</v>
      </c>
      <c r="AN217" s="1">
        <f aca="true" t="shared" si="105" ref="AN217:AN223">$AB217/12</f>
        <v>708.3333333333334</v>
      </c>
    </row>
    <row r="218" spans="16:40" ht="13.5" customHeight="1">
      <c r="P218" s="30" t="s">
        <v>109</v>
      </c>
      <c r="Q218" s="30"/>
      <c r="S218" s="31" t="s">
        <v>110</v>
      </c>
      <c r="T218" s="31"/>
      <c r="U218" s="31"/>
      <c r="V218" s="31"/>
      <c r="W218" s="31"/>
      <c r="Y218" s="28">
        <v>50000</v>
      </c>
      <c r="Z218" s="28"/>
      <c r="AA218">
        <f t="shared" si="91"/>
        <v>7500</v>
      </c>
      <c r="AB218" s="1">
        <f t="shared" si="93"/>
        <v>42500</v>
      </c>
      <c r="AC218" s="1">
        <f t="shared" si="94"/>
        <v>3541.6666666666665</v>
      </c>
      <c r="AD218" s="1">
        <f t="shared" si="95"/>
        <v>3541.6666666666665</v>
      </c>
      <c r="AE218" s="1">
        <f t="shared" si="96"/>
        <v>3541.6666666666665</v>
      </c>
      <c r="AF218" s="1">
        <f t="shared" si="97"/>
        <v>3541.6666666666665</v>
      </c>
      <c r="AG218" s="1">
        <f t="shared" si="98"/>
        <v>3541.6666666666665</v>
      </c>
      <c r="AH218" s="1">
        <f t="shared" si="99"/>
        <v>3541.6666666666665</v>
      </c>
      <c r="AI218" s="1">
        <f t="shared" si="100"/>
        <v>3541.6666666666665</v>
      </c>
      <c r="AJ218" s="1">
        <f t="shared" si="101"/>
        <v>3541.6666666666665</v>
      </c>
      <c r="AK218" s="1">
        <f t="shared" si="102"/>
        <v>3541.6666666666665</v>
      </c>
      <c r="AL218" s="1">
        <f t="shared" si="103"/>
        <v>3541.6666666666665</v>
      </c>
      <c r="AM218" s="1">
        <f t="shared" si="104"/>
        <v>3541.6666666666665</v>
      </c>
      <c r="AN218" s="1">
        <f t="shared" si="105"/>
        <v>3541.6666666666665</v>
      </c>
    </row>
    <row r="219" spans="16:40" ht="13.5" customHeight="1">
      <c r="P219" s="30" t="s">
        <v>283</v>
      </c>
      <c r="Q219" s="30"/>
      <c r="S219" s="31" t="s">
        <v>284</v>
      </c>
      <c r="T219" s="31"/>
      <c r="U219" s="31"/>
      <c r="V219" s="31"/>
      <c r="W219" s="31"/>
      <c r="Y219" s="28">
        <v>25000</v>
      </c>
      <c r="Z219" s="28"/>
      <c r="AA219">
        <f t="shared" si="91"/>
        <v>3750</v>
      </c>
      <c r="AB219" s="1">
        <f t="shared" si="93"/>
        <v>21250</v>
      </c>
      <c r="AC219" s="1">
        <f t="shared" si="94"/>
        <v>1770.8333333333333</v>
      </c>
      <c r="AD219" s="1">
        <f t="shared" si="95"/>
        <v>1770.8333333333333</v>
      </c>
      <c r="AE219" s="1">
        <f t="shared" si="96"/>
        <v>1770.8333333333333</v>
      </c>
      <c r="AF219" s="1">
        <f t="shared" si="97"/>
        <v>1770.8333333333333</v>
      </c>
      <c r="AG219" s="1">
        <f t="shared" si="98"/>
        <v>1770.8333333333333</v>
      </c>
      <c r="AH219" s="1">
        <f t="shared" si="99"/>
        <v>1770.8333333333333</v>
      </c>
      <c r="AI219" s="1">
        <f t="shared" si="100"/>
        <v>1770.8333333333333</v>
      </c>
      <c r="AJ219" s="1">
        <f t="shared" si="101"/>
        <v>1770.8333333333333</v>
      </c>
      <c r="AK219" s="1">
        <f t="shared" si="102"/>
        <v>1770.8333333333333</v>
      </c>
      <c r="AL219" s="1">
        <f t="shared" si="103"/>
        <v>1770.8333333333333</v>
      </c>
      <c r="AM219" s="1">
        <f t="shared" si="104"/>
        <v>1770.8333333333333</v>
      </c>
      <c r="AN219" s="1">
        <f t="shared" si="105"/>
        <v>1770.8333333333333</v>
      </c>
    </row>
    <row r="220" spans="16:40" ht="13.5" customHeight="1">
      <c r="P220" s="30" t="s">
        <v>285</v>
      </c>
      <c r="Q220" s="30"/>
      <c r="S220" s="31" t="s">
        <v>286</v>
      </c>
      <c r="T220" s="31"/>
      <c r="U220" s="31"/>
      <c r="V220" s="31"/>
      <c r="W220" s="31"/>
      <c r="Y220" s="28">
        <v>40000</v>
      </c>
      <c r="Z220" s="28"/>
      <c r="AA220">
        <f t="shared" si="91"/>
        <v>6000</v>
      </c>
      <c r="AB220" s="1">
        <f t="shared" si="93"/>
        <v>34000</v>
      </c>
      <c r="AC220" s="1">
        <f t="shared" si="94"/>
        <v>2833.3333333333335</v>
      </c>
      <c r="AD220" s="1">
        <f t="shared" si="95"/>
        <v>2833.3333333333335</v>
      </c>
      <c r="AE220" s="1">
        <f t="shared" si="96"/>
        <v>2833.3333333333335</v>
      </c>
      <c r="AF220" s="1">
        <f t="shared" si="97"/>
        <v>2833.3333333333335</v>
      </c>
      <c r="AG220" s="1">
        <f t="shared" si="98"/>
        <v>2833.3333333333335</v>
      </c>
      <c r="AH220" s="1">
        <f t="shared" si="99"/>
        <v>2833.3333333333335</v>
      </c>
      <c r="AI220" s="1">
        <f t="shared" si="100"/>
        <v>2833.3333333333335</v>
      </c>
      <c r="AJ220" s="1">
        <f t="shared" si="101"/>
        <v>2833.3333333333335</v>
      </c>
      <c r="AK220" s="1">
        <f t="shared" si="102"/>
        <v>2833.3333333333335</v>
      </c>
      <c r="AL220" s="1">
        <f t="shared" si="103"/>
        <v>2833.3333333333335</v>
      </c>
      <c r="AM220" s="1">
        <f t="shared" si="104"/>
        <v>2833.3333333333335</v>
      </c>
      <c r="AN220" s="1">
        <f t="shared" si="105"/>
        <v>2833.3333333333335</v>
      </c>
    </row>
    <row r="221" spans="16:40" ht="13.5" customHeight="1">
      <c r="P221" s="30" t="s">
        <v>287</v>
      </c>
      <c r="Q221" s="30"/>
      <c r="S221" s="31" t="s">
        <v>288</v>
      </c>
      <c r="T221" s="31"/>
      <c r="U221" s="31"/>
      <c r="V221" s="31"/>
      <c r="W221" s="31"/>
      <c r="Y221" s="28">
        <v>25000</v>
      </c>
      <c r="Z221" s="28"/>
      <c r="AA221">
        <f t="shared" si="91"/>
        <v>3750</v>
      </c>
      <c r="AB221" s="1">
        <f t="shared" si="93"/>
        <v>21250</v>
      </c>
      <c r="AC221" s="1">
        <f t="shared" si="94"/>
        <v>1770.8333333333333</v>
      </c>
      <c r="AD221" s="1">
        <f t="shared" si="95"/>
        <v>1770.8333333333333</v>
      </c>
      <c r="AE221" s="1">
        <f t="shared" si="96"/>
        <v>1770.8333333333333</v>
      </c>
      <c r="AF221" s="1">
        <f t="shared" si="97"/>
        <v>1770.8333333333333</v>
      </c>
      <c r="AG221" s="1">
        <f t="shared" si="98"/>
        <v>1770.8333333333333</v>
      </c>
      <c r="AH221" s="1">
        <f t="shared" si="99"/>
        <v>1770.8333333333333</v>
      </c>
      <c r="AI221" s="1">
        <f t="shared" si="100"/>
        <v>1770.8333333333333</v>
      </c>
      <c r="AJ221" s="1">
        <f t="shared" si="101"/>
        <v>1770.8333333333333</v>
      </c>
      <c r="AK221" s="1">
        <f t="shared" si="102"/>
        <v>1770.8333333333333</v>
      </c>
      <c r="AL221" s="1">
        <f t="shared" si="103"/>
        <v>1770.8333333333333</v>
      </c>
      <c r="AM221" s="1">
        <f t="shared" si="104"/>
        <v>1770.8333333333333</v>
      </c>
      <c r="AN221" s="1">
        <f t="shared" si="105"/>
        <v>1770.8333333333333</v>
      </c>
    </row>
    <row r="222" spans="16:40" ht="13.5" customHeight="1">
      <c r="P222" s="30" t="s">
        <v>289</v>
      </c>
      <c r="Q222" s="30"/>
      <c r="S222" s="31" t="s">
        <v>290</v>
      </c>
      <c r="T222" s="31"/>
      <c r="U222" s="31"/>
      <c r="V222" s="31"/>
      <c r="W222" s="31"/>
      <c r="Y222" s="28">
        <v>5000</v>
      </c>
      <c r="Z222" s="28"/>
      <c r="AA222">
        <f t="shared" si="91"/>
        <v>750</v>
      </c>
      <c r="AB222" s="1">
        <f t="shared" si="93"/>
        <v>4250</v>
      </c>
      <c r="AC222" s="1">
        <f t="shared" si="94"/>
        <v>354.1666666666667</v>
      </c>
      <c r="AD222" s="1">
        <f t="shared" si="95"/>
        <v>354.1666666666667</v>
      </c>
      <c r="AE222" s="1">
        <f t="shared" si="96"/>
        <v>354.1666666666667</v>
      </c>
      <c r="AF222" s="1">
        <f t="shared" si="97"/>
        <v>354.1666666666667</v>
      </c>
      <c r="AG222" s="1">
        <f t="shared" si="98"/>
        <v>354.1666666666667</v>
      </c>
      <c r="AH222" s="1">
        <f t="shared" si="99"/>
        <v>354.1666666666667</v>
      </c>
      <c r="AI222" s="1">
        <f t="shared" si="100"/>
        <v>354.1666666666667</v>
      </c>
      <c r="AJ222" s="1">
        <f t="shared" si="101"/>
        <v>354.1666666666667</v>
      </c>
      <c r="AK222" s="1">
        <f t="shared" si="102"/>
        <v>354.1666666666667</v>
      </c>
      <c r="AL222" s="1">
        <f t="shared" si="103"/>
        <v>354.1666666666667</v>
      </c>
      <c r="AM222" s="1">
        <f t="shared" si="104"/>
        <v>354.1666666666667</v>
      </c>
      <c r="AN222" s="1">
        <f t="shared" si="105"/>
        <v>354.1666666666667</v>
      </c>
    </row>
    <row r="223" spans="16:40" ht="13.5" customHeight="1">
      <c r="P223" s="30" t="s">
        <v>291</v>
      </c>
      <c r="Q223" s="30"/>
      <c r="S223" s="31" t="s">
        <v>292</v>
      </c>
      <c r="T223" s="31"/>
      <c r="U223" s="31"/>
      <c r="V223" s="31"/>
      <c r="W223" s="31"/>
      <c r="Y223" s="28">
        <v>500</v>
      </c>
      <c r="Z223" s="28"/>
      <c r="AA223">
        <f t="shared" si="91"/>
        <v>75</v>
      </c>
      <c r="AB223" s="1">
        <f t="shared" si="93"/>
        <v>425</v>
      </c>
      <c r="AC223" s="1">
        <f t="shared" si="94"/>
        <v>35.416666666666664</v>
      </c>
      <c r="AD223" s="1">
        <f t="shared" si="95"/>
        <v>35.416666666666664</v>
      </c>
      <c r="AE223" s="1">
        <f t="shared" si="96"/>
        <v>35.416666666666664</v>
      </c>
      <c r="AF223" s="1">
        <f t="shared" si="97"/>
        <v>35.416666666666664</v>
      </c>
      <c r="AG223" s="1">
        <f t="shared" si="98"/>
        <v>35.416666666666664</v>
      </c>
      <c r="AH223" s="1">
        <f t="shared" si="99"/>
        <v>35.416666666666664</v>
      </c>
      <c r="AI223" s="1">
        <f t="shared" si="100"/>
        <v>35.416666666666664</v>
      </c>
      <c r="AJ223" s="1">
        <f t="shared" si="101"/>
        <v>35.416666666666664</v>
      </c>
      <c r="AK223" s="1">
        <f t="shared" si="102"/>
        <v>35.416666666666664</v>
      </c>
      <c r="AL223" s="1">
        <f t="shared" si="103"/>
        <v>35.416666666666664</v>
      </c>
      <c r="AM223" s="1">
        <f t="shared" si="104"/>
        <v>35.416666666666664</v>
      </c>
      <c r="AN223" s="1">
        <f t="shared" si="105"/>
        <v>35.416666666666664</v>
      </c>
    </row>
    <row r="224" ht="9" customHeight="1"/>
    <row r="225" spans="16:28" ht="13.5" customHeight="1">
      <c r="P225" s="29" t="s">
        <v>121</v>
      </c>
      <c r="Q225" s="29"/>
      <c r="S225" s="25" t="s">
        <v>122</v>
      </c>
      <c r="T225" s="25"/>
      <c r="U225" s="25"/>
      <c r="V225" s="25"/>
      <c r="W225" s="25"/>
      <c r="Y225" s="26">
        <v>21000</v>
      </c>
      <c r="Z225" s="26"/>
      <c r="AA225">
        <f aca="true" t="shared" si="106" ref="AA225:AA235">SUM(Y225*0.15)</f>
        <v>3150</v>
      </c>
      <c r="AB225" s="5">
        <f>SUM(AB226:AB235)</f>
        <v>17850</v>
      </c>
    </row>
    <row r="226" spans="16:40" ht="13.5" customHeight="1">
      <c r="P226" s="30" t="s">
        <v>293</v>
      </c>
      <c r="Q226" s="30"/>
      <c r="S226" s="31" t="s">
        <v>294</v>
      </c>
      <c r="T226" s="31"/>
      <c r="U226" s="31"/>
      <c r="V226" s="31"/>
      <c r="W226" s="31"/>
      <c r="Y226" s="28">
        <v>1000</v>
      </c>
      <c r="Z226" s="28"/>
      <c r="AA226">
        <f t="shared" si="106"/>
        <v>150</v>
      </c>
      <c r="AB226" s="1">
        <f aca="true" t="shared" si="107" ref="AB226:AB235">SUM(Y226-AA226)</f>
        <v>850</v>
      </c>
      <c r="AC226" s="1">
        <f aca="true" t="shared" si="108" ref="AC226:AN226">$AB$226/12</f>
        <v>70.83333333333333</v>
      </c>
      <c r="AD226" s="1">
        <f t="shared" si="108"/>
        <v>70.83333333333333</v>
      </c>
      <c r="AE226" s="1">
        <f t="shared" si="108"/>
        <v>70.83333333333333</v>
      </c>
      <c r="AF226" s="1">
        <f t="shared" si="108"/>
        <v>70.83333333333333</v>
      </c>
      <c r="AG226" s="1">
        <f t="shared" si="108"/>
        <v>70.83333333333333</v>
      </c>
      <c r="AH226" s="1">
        <f t="shared" si="108"/>
        <v>70.83333333333333</v>
      </c>
      <c r="AI226" s="1">
        <f t="shared" si="108"/>
        <v>70.83333333333333</v>
      </c>
      <c r="AJ226" s="1">
        <f t="shared" si="108"/>
        <v>70.83333333333333</v>
      </c>
      <c r="AK226" s="1">
        <f t="shared" si="108"/>
        <v>70.83333333333333</v>
      </c>
      <c r="AL226" s="1">
        <f t="shared" si="108"/>
        <v>70.83333333333333</v>
      </c>
      <c r="AM226" s="1">
        <f t="shared" si="108"/>
        <v>70.83333333333333</v>
      </c>
      <c r="AN226" s="1">
        <f t="shared" si="108"/>
        <v>70.83333333333333</v>
      </c>
    </row>
    <row r="227" spans="16:40" ht="13.5" customHeight="1">
      <c r="P227" s="30" t="s">
        <v>295</v>
      </c>
      <c r="Q227" s="30"/>
      <c r="S227" s="31" t="s">
        <v>296</v>
      </c>
      <c r="T227" s="31"/>
      <c r="U227" s="31"/>
      <c r="V227" s="31"/>
      <c r="W227" s="31"/>
      <c r="Y227" s="28">
        <v>500</v>
      </c>
      <c r="Z227" s="28"/>
      <c r="AA227">
        <f t="shared" si="106"/>
        <v>75</v>
      </c>
      <c r="AB227" s="1">
        <f t="shared" si="107"/>
        <v>425</v>
      </c>
      <c r="AC227" s="1">
        <f aca="true" t="shared" si="109" ref="AC227:AC235">$AB227/12</f>
        <v>35.416666666666664</v>
      </c>
      <c r="AD227" s="1">
        <f aca="true" t="shared" si="110" ref="AD227:AD235">$AB227/12</f>
        <v>35.416666666666664</v>
      </c>
      <c r="AE227" s="1">
        <f aca="true" t="shared" si="111" ref="AE227:AE235">$AB227/12</f>
        <v>35.416666666666664</v>
      </c>
      <c r="AF227" s="1">
        <f aca="true" t="shared" si="112" ref="AF227:AF235">$AB227/12</f>
        <v>35.416666666666664</v>
      </c>
      <c r="AG227" s="1">
        <f aca="true" t="shared" si="113" ref="AG227:AG235">$AB227/12</f>
        <v>35.416666666666664</v>
      </c>
      <c r="AH227" s="1">
        <f aca="true" t="shared" si="114" ref="AH227:AH235">$AB227/12</f>
        <v>35.416666666666664</v>
      </c>
      <c r="AI227" s="1">
        <f aca="true" t="shared" si="115" ref="AI227:AI235">$AB227/12</f>
        <v>35.416666666666664</v>
      </c>
      <c r="AJ227" s="1">
        <f aca="true" t="shared" si="116" ref="AJ227:AJ235">$AB227/12</f>
        <v>35.416666666666664</v>
      </c>
      <c r="AK227" s="1">
        <f aca="true" t="shared" si="117" ref="AK227:AK235">$AB227/12</f>
        <v>35.416666666666664</v>
      </c>
      <c r="AL227" s="1">
        <f aca="true" t="shared" si="118" ref="AL227:AL235">$AB227/12</f>
        <v>35.416666666666664</v>
      </c>
      <c r="AM227" s="1">
        <f aca="true" t="shared" si="119" ref="AM227:AM235">$AB227/12</f>
        <v>35.416666666666664</v>
      </c>
      <c r="AN227" s="1">
        <f aca="true" t="shared" si="120" ref="AN227:AN235">$AB227/12</f>
        <v>35.416666666666664</v>
      </c>
    </row>
    <row r="228" spans="16:40" ht="13.5" customHeight="1">
      <c r="P228" s="30" t="s">
        <v>297</v>
      </c>
      <c r="Q228" s="30"/>
      <c r="S228" s="31" t="s">
        <v>298</v>
      </c>
      <c r="T228" s="31"/>
      <c r="U228" s="31"/>
      <c r="V228" s="31"/>
      <c r="W228" s="31"/>
      <c r="Y228" s="28">
        <v>3000</v>
      </c>
      <c r="Z228" s="28"/>
      <c r="AA228">
        <f t="shared" si="106"/>
        <v>450</v>
      </c>
      <c r="AB228" s="1">
        <f t="shared" si="107"/>
        <v>2550</v>
      </c>
      <c r="AC228" s="1">
        <f t="shared" si="109"/>
        <v>212.5</v>
      </c>
      <c r="AD228" s="1">
        <f t="shared" si="110"/>
        <v>212.5</v>
      </c>
      <c r="AE228" s="1">
        <f t="shared" si="111"/>
        <v>212.5</v>
      </c>
      <c r="AF228" s="1">
        <f t="shared" si="112"/>
        <v>212.5</v>
      </c>
      <c r="AG228" s="1">
        <f t="shared" si="113"/>
        <v>212.5</v>
      </c>
      <c r="AH228" s="1">
        <f t="shared" si="114"/>
        <v>212.5</v>
      </c>
      <c r="AI228" s="1">
        <f t="shared" si="115"/>
        <v>212.5</v>
      </c>
      <c r="AJ228" s="1">
        <f t="shared" si="116"/>
        <v>212.5</v>
      </c>
      <c r="AK228" s="1">
        <f t="shared" si="117"/>
        <v>212.5</v>
      </c>
      <c r="AL228" s="1">
        <f t="shared" si="118"/>
        <v>212.5</v>
      </c>
      <c r="AM228" s="1">
        <f t="shared" si="119"/>
        <v>212.5</v>
      </c>
      <c r="AN228" s="1">
        <f t="shared" si="120"/>
        <v>212.5</v>
      </c>
    </row>
    <row r="229" spans="16:40" ht="13.5" customHeight="1">
      <c r="P229" s="30" t="s">
        <v>299</v>
      </c>
      <c r="Q229" s="30"/>
      <c r="S229" s="31" t="s">
        <v>300</v>
      </c>
      <c r="T229" s="31"/>
      <c r="U229" s="31"/>
      <c r="V229" s="31"/>
      <c r="W229" s="31"/>
      <c r="Y229" s="28">
        <v>1000</v>
      </c>
      <c r="Z229" s="28"/>
      <c r="AA229">
        <f t="shared" si="106"/>
        <v>150</v>
      </c>
      <c r="AB229" s="1">
        <f t="shared" si="107"/>
        <v>850</v>
      </c>
      <c r="AC229" s="1">
        <f t="shared" si="109"/>
        <v>70.83333333333333</v>
      </c>
      <c r="AD229" s="1">
        <f t="shared" si="110"/>
        <v>70.83333333333333</v>
      </c>
      <c r="AE229" s="1">
        <f t="shared" si="111"/>
        <v>70.83333333333333</v>
      </c>
      <c r="AF229" s="1">
        <f t="shared" si="112"/>
        <v>70.83333333333333</v>
      </c>
      <c r="AG229" s="1">
        <f t="shared" si="113"/>
        <v>70.83333333333333</v>
      </c>
      <c r="AH229" s="1">
        <f t="shared" si="114"/>
        <v>70.83333333333333</v>
      </c>
      <c r="AI229" s="1">
        <f t="shared" si="115"/>
        <v>70.83333333333333</v>
      </c>
      <c r="AJ229" s="1">
        <f t="shared" si="116"/>
        <v>70.83333333333333</v>
      </c>
      <c r="AK229" s="1">
        <f t="shared" si="117"/>
        <v>70.83333333333333</v>
      </c>
      <c r="AL229" s="1">
        <f t="shared" si="118"/>
        <v>70.83333333333333</v>
      </c>
      <c r="AM229" s="1">
        <f t="shared" si="119"/>
        <v>70.83333333333333</v>
      </c>
      <c r="AN229" s="1">
        <f t="shared" si="120"/>
        <v>70.83333333333333</v>
      </c>
    </row>
    <row r="230" spans="16:40" ht="13.5" customHeight="1">
      <c r="P230" s="30" t="s">
        <v>301</v>
      </c>
      <c r="Q230" s="30"/>
      <c r="S230" s="31" t="s">
        <v>302</v>
      </c>
      <c r="T230" s="31"/>
      <c r="U230" s="31"/>
      <c r="V230" s="31"/>
      <c r="W230" s="31"/>
      <c r="Y230" s="28">
        <v>10000</v>
      </c>
      <c r="Z230" s="28"/>
      <c r="AA230">
        <f t="shared" si="106"/>
        <v>1500</v>
      </c>
      <c r="AB230" s="1">
        <f t="shared" si="107"/>
        <v>8500</v>
      </c>
      <c r="AC230" s="1">
        <f t="shared" si="109"/>
        <v>708.3333333333334</v>
      </c>
      <c r="AD230" s="1">
        <f t="shared" si="110"/>
        <v>708.3333333333334</v>
      </c>
      <c r="AE230" s="1">
        <f t="shared" si="111"/>
        <v>708.3333333333334</v>
      </c>
      <c r="AF230" s="1">
        <f t="shared" si="112"/>
        <v>708.3333333333334</v>
      </c>
      <c r="AG230" s="1">
        <f t="shared" si="113"/>
        <v>708.3333333333334</v>
      </c>
      <c r="AH230" s="1">
        <f t="shared" si="114"/>
        <v>708.3333333333334</v>
      </c>
      <c r="AI230" s="1">
        <f t="shared" si="115"/>
        <v>708.3333333333334</v>
      </c>
      <c r="AJ230" s="1">
        <f t="shared" si="116"/>
        <v>708.3333333333334</v>
      </c>
      <c r="AK230" s="1">
        <f t="shared" si="117"/>
        <v>708.3333333333334</v>
      </c>
      <c r="AL230" s="1">
        <f t="shared" si="118"/>
        <v>708.3333333333334</v>
      </c>
      <c r="AM230" s="1">
        <f t="shared" si="119"/>
        <v>708.3333333333334</v>
      </c>
      <c r="AN230" s="1">
        <f t="shared" si="120"/>
        <v>708.3333333333334</v>
      </c>
    </row>
    <row r="231" spans="16:40" ht="13.5" customHeight="1">
      <c r="P231" s="30" t="s">
        <v>303</v>
      </c>
      <c r="Q231" s="30"/>
      <c r="S231" s="31" t="s">
        <v>304</v>
      </c>
      <c r="T231" s="31"/>
      <c r="U231" s="31"/>
      <c r="V231" s="31"/>
      <c r="W231" s="31"/>
      <c r="Y231" s="28">
        <v>1000</v>
      </c>
      <c r="Z231" s="28"/>
      <c r="AA231">
        <f t="shared" si="106"/>
        <v>150</v>
      </c>
      <c r="AB231" s="1">
        <f t="shared" si="107"/>
        <v>850</v>
      </c>
      <c r="AC231" s="1">
        <f t="shared" si="109"/>
        <v>70.83333333333333</v>
      </c>
      <c r="AD231" s="1">
        <f t="shared" si="110"/>
        <v>70.83333333333333</v>
      </c>
      <c r="AE231" s="1">
        <f t="shared" si="111"/>
        <v>70.83333333333333</v>
      </c>
      <c r="AF231" s="1">
        <f t="shared" si="112"/>
        <v>70.83333333333333</v>
      </c>
      <c r="AG231" s="1">
        <f t="shared" si="113"/>
        <v>70.83333333333333</v>
      </c>
      <c r="AH231" s="1">
        <f t="shared" si="114"/>
        <v>70.83333333333333</v>
      </c>
      <c r="AI231" s="1">
        <f t="shared" si="115"/>
        <v>70.83333333333333</v>
      </c>
      <c r="AJ231" s="1">
        <f t="shared" si="116"/>
        <v>70.83333333333333</v>
      </c>
      <c r="AK231" s="1">
        <f t="shared" si="117"/>
        <v>70.83333333333333</v>
      </c>
      <c r="AL231" s="1">
        <f t="shared" si="118"/>
        <v>70.83333333333333</v>
      </c>
      <c r="AM231" s="1">
        <f t="shared" si="119"/>
        <v>70.83333333333333</v>
      </c>
      <c r="AN231" s="1">
        <f t="shared" si="120"/>
        <v>70.83333333333333</v>
      </c>
    </row>
    <row r="232" spans="16:40" ht="13.5" customHeight="1">
      <c r="P232" s="30" t="s">
        <v>305</v>
      </c>
      <c r="Q232" s="30"/>
      <c r="S232" s="31" t="s">
        <v>306</v>
      </c>
      <c r="T232" s="31"/>
      <c r="U232" s="31"/>
      <c r="V232" s="31"/>
      <c r="W232" s="31"/>
      <c r="Y232" s="28">
        <v>1000</v>
      </c>
      <c r="Z232" s="28"/>
      <c r="AA232">
        <f t="shared" si="106"/>
        <v>150</v>
      </c>
      <c r="AB232" s="1">
        <f t="shared" si="107"/>
        <v>850</v>
      </c>
      <c r="AC232" s="1">
        <f t="shared" si="109"/>
        <v>70.83333333333333</v>
      </c>
      <c r="AD232" s="1">
        <f t="shared" si="110"/>
        <v>70.83333333333333</v>
      </c>
      <c r="AE232" s="1">
        <f t="shared" si="111"/>
        <v>70.83333333333333</v>
      </c>
      <c r="AF232" s="1">
        <f t="shared" si="112"/>
        <v>70.83333333333333</v>
      </c>
      <c r="AG232" s="1">
        <f t="shared" si="113"/>
        <v>70.83333333333333</v>
      </c>
      <c r="AH232" s="1">
        <f t="shared" si="114"/>
        <v>70.83333333333333</v>
      </c>
      <c r="AI232" s="1">
        <f t="shared" si="115"/>
        <v>70.83333333333333</v>
      </c>
      <c r="AJ232" s="1">
        <f t="shared" si="116"/>
        <v>70.83333333333333</v>
      </c>
      <c r="AK232" s="1">
        <f t="shared" si="117"/>
        <v>70.83333333333333</v>
      </c>
      <c r="AL232" s="1">
        <f t="shared" si="118"/>
        <v>70.83333333333333</v>
      </c>
      <c r="AM232" s="1">
        <f t="shared" si="119"/>
        <v>70.83333333333333</v>
      </c>
      <c r="AN232" s="1">
        <f t="shared" si="120"/>
        <v>70.83333333333333</v>
      </c>
    </row>
    <row r="233" spans="16:40" ht="13.5" customHeight="1">
      <c r="P233" s="30" t="s">
        <v>307</v>
      </c>
      <c r="Q233" s="30"/>
      <c r="S233" s="31" t="s">
        <v>308</v>
      </c>
      <c r="T233" s="31"/>
      <c r="U233" s="31"/>
      <c r="V233" s="31"/>
      <c r="W233" s="31"/>
      <c r="Y233" s="28">
        <v>1000</v>
      </c>
      <c r="Z233" s="28"/>
      <c r="AA233">
        <f t="shared" si="106"/>
        <v>150</v>
      </c>
      <c r="AB233" s="1">
        <f t="shared" si="107"/>
        <v>850</v>
      </c>
      <c r="AC233" s="1">
        <f t="shared" si="109"/>
        <v>70.83333333333333</v>
      </c>
      <c r="AD233" s="1">
        <f t="shared" si="110"/>
        <v>70.83333333333333</v>
      </c>
      <c r="AE233" s="1">
        <f t="shared" si="111"/>
        <v>70.83333333333333</v>
      </c>
      <c r="AF233" s="1">
        <f t="shared" si="112"/>
        <v>70.83333333333333</v>
      </c>
      <c r="AG233" s="1">
        <f t="shared" si="113"/>
        <v>70.83333333333333</v>
      </c>
      <c r="AH233" s="1">
        <f t="shared" si="114"/>
        <v>70.83333333333333</v>
      </c>
      <c r="AI233" s="1">
        <f t="shared" si="115"/>
        <v>70.83333333333333</v>
      </c>
      <c r="AJ233" s="1">
        <f t="shared" si="116"/>
        <v>70.83333333333333</v>
      </c>
      <c r="AK233" s="1">
        <f t="shared" si="117"/>
        <v>70.83333333333333</v>
      </c>
      <c r="AL233" s="1">
        <f t="shared" si="118"/>
        <v>70.83333333333333</v>
      </c>
      <c r="AM233" s="1">
        <f t="shared" si="119"/>
        <v>70.83333333333333</v>
      </c>
      <c r="AN233" s="1">
        <f t="shared" si="120"/>
        <v>70.83333333333333</v>
      </c>
    </row>
    <row r="234" spans="16:40" ht="13.5" customHeight="1">
      <c r="P234" s="30" t="s">
        <v>309</v>
      </c>
      <c r="Q234" s="30"/>
      <c r="S234" s="31" t="s">
        <v>310</v>
      </c>
      <c r="T234" s="31"/>
      <c r="U234" s="31"/>
      <c r="V234" s="31"/>
      <c r="W234" s="31"/>
      <c r="Y234" s="28">
        <v>1000</v>
      </c>
      <c r="Z234" s="28"/>
      <c r="AA234">
        <f t="shared" si="106"/>
        <v>150</v>
      </c>
      <c r="AB234" s="1">
        <f t="shared" si="107"/>
        <v>850</v>
      </c>
      <c r="AC234" s="1">
        <f t="shared" si="109"/>
        <v>70.83333333333333</v>
      </c>
      <c r="AD234" s="1">
        <f t="shared" si="110"/>
        <v>70.83333333333333</v>
      </c>
      <c r="AE234" s="1">
        <f t="shared" si="111"/>
        <v>70.83333333333333</v>
      </c>
      <c r="AF234" s="1">
        <f t="shared" si="112"/>
        <v>70.83333333333333</v>
      </c>
      <c r="AG234" s="1">
        <f t="shared" si="113"/>
        <v>70.83333333333333</v>
      </c>
      <c r="AH234" s="1">
        <f t="shared" si="114"/>
        <v>70.83333333333333</v>
      </c>
      <c r="AI234" s="1">
        <f t="shared" si="115"/>
        <v>70.83333333333333</v>
      </c>
      <c r="AJ234" s="1">
        <f t="shared" si="116"/>
        <v>70.83333333333333</v>
      </c>
      <c r="AK234" s="1">
        <f t="shared" si="117"/>
        <v>70.83333333333333</v>
      </c>
      <c r="AL234" s="1">
        <f t="shared" si="118"/>
        <v>70.83333333333333</v>
      </c>
      <c r="AM234" s="1">
        <f t="shared" si="119"/>
        <v>70.83333333333333</v>
      </c>
      <c r="AN234" s="1">
        <f t="shared" si="120"/>
        <v>70.83333333333333</v>
      </c>
    </row>
    <row r="235" spans="16:40" ht="13.5" customHeight="1">
      <c r="P235" s="30" t="s">
        <v>311</v>
      </c>
      <c r="Q235" s="30"/>
      <c r="S235" s="31" t="s">
        <v>312</v>
      </c>
      <c r="T235" s="31"/>
      <c r="U235" s="31"/>
      <c r="V235" s="31"/>
      <c r="W235" s="31"/>
      <c r="Y235" s="28">
        <v>1500</v>
      </c>
      <c r="Z235" s="28"/>
      <c r="AA235">
        <f t="shared" si="106"/>
        <v>225</v>
      </c>
      <c r="AB235" s="1">
        <f t="shared" si="107"/>
        <v>1275</v>
      </c>
      <c r="AC235" s="1">
        <f t="shared" si="109"/>
        <v>106.25</v>
      </c>
      <c r="AD235" s="1">
        <f t="shared" si="110"/>
        <v>106.25</v>
      </c>
      <c r="AE235" s="1">
        <f t="shared" si="111"/>
        <v>106.25</v>
      </c>
      <c r="AF235" s="1">
        <f t="shared" si="112"/>
        <v>106.25</v>
      </c>
      <c r="AG235" s="1">
        <f t="shared" si="113"/>
        <v>106.25</v>
      </c>
      <c r="AH235" s="1">
        <f t="shared" si="114"/>
        <v>106.25</v>
      </c>
      <c r="AI235" s="1">
        <f t="shared" si="115"/>
        <v>106.25</v>
      </c>
      <c r="AJ235" s="1">
        <f t="shared" si="116"/>
        <v>106.25</v>
      </c>
      <c r="AK235" s="1">
        <f t="shared" si="117"/>
        <v>106.25</v>
      </c>
      <c r="AL235" s="1">
        <f t="shared" si="118"/>
        <v>106.25</v>
      </c>
      <c r="AM235" s="1">
        <f t="shared" si="119"/>
        <v>106.25</v>
      </c>
      <c r="AN235" s="1">
        <f t="shared" si="120"/>
        <v>106.25</v>
      </c>
    </row>
    <row r="236" ht="9" customHeight="1"/>
    <row r="237" ht="6" customHeight="1"/>
    <row r="238" spans="2:28" ht="13.5" customHeight="1">
      <c r="B238" s="24" t="s">
        <v>313</v>
      </c>
      <c r="C238" s="24"/>
      <c r="D238" s="24"/>
      <c r="E238" s="24"/>
      <c r="F238" s="24"/>
      <c r="G238" s="24"/>
      <c r="H238" s="24"/>
      <c r="I238" s="24"/>
      <c r="S238" s="32" t="s">
        <v>314</v>
      </c>
      <c r="T238" s="32"/>
      <c r="U238" s="32"/>
      <c r="V238" s="32"/>
      <c r="W238" s="32"/>
      <c r="Y238" s="26">
        <v>100000</v>
      </c>
      <c r="Z238" s="26"/>
      <c r="AA238">
        <f>SUM(Y238*0.15)</f>
        <v>15000</v>
      </c>
      <c r="AB238" s="5">
        <f>SUM(Y238-AA238)</f>
        <v>85000</v>
      </c>
    </row>
    <row r="239" spans="19:23" ht="13.5" customHeight="1">
      <c r="S239" s="32"/>
      <c r="T239" s="32"/>
      <c r="U239" s="32"/>
      <c r="V239" s="32"/>
      <c r="W239" s="32"/>
    </row>
    <row r="240" ht="3.75" customHeight="1"/>
    <row r="241" spans="4:40" ht="13.5" customHeight="1">
      <c r="D241" s="6">
        <v>3</v>
      </c>
      <c r="F241" s="6">
        <v>1</v>
      </c>
      <c r="H241" s="6">
        <v>2</v>
      </c>
      <c r="J241" s="7" t="s">
        <v>25</v>
      </c>
      <c r="L241" s="7" t="s">
        <v>26</v>
      </c>
      <c r="N241" s="7" t="s">
        <v>27</v>
      </c>
      <c r="S241" s="27" t="s">
        <v>28</v>
      </c>
      <c r="T241" s="27"/>
      <c r="U241" s="27"/>
      <c r="V241" s="27"/>
      <c r="W241" s="27"/>
      <c r="Y241" s="28">
        <v>100000</v>
      </c>
      <c r="Z241" s="28"/>
      <c r="AA241">
        <f>SUM(Y241*0.15)</f>
        <v>15000</v>
      </c>
      <c r="AB241" s="1">
        <f>SUM(Y241-AA241)</f>
        <v>85000</v>
      </c>
      <c r="AC241" s="1">
        <f aca="true" t="shared" si="121" ref="AC241:AN241">$AB$241/12</f>
        <v>7083.333333333333</v>
      </c>
      <c r="AD241" s="1">
        <f t="shared" si="121"/>
        <v>7083.333333333333</v>
      </c>
      <c r="AE241" s="1">
        <f t="shared" si="121"/>
        <v>7083.333333333333</v>
      </c>
      <c r="AF241" s="1">
        <f t="shared" si="121"/>
        <v>7083.333333333333</v>
      </c>
      <c r="AG241" s="1">
        <f t="shared" si="121"/>
        <v>7083.333333333333</v>
      </c>
      <c r="AH241" s="1">
        <f t="shared" si="121"/>
        <v>7083.333333333333</v>
      </c>
      <c r="AI241" s="1">
        <f t="shared" si="121"/>
        <v>7083.333333333333</v>
      </c>
      <c r="AJ241" s="1">
        <f t="shared" si="121"/>
        <v>7083.333333333333</v>
      </c>
      <c r="AK241" s="1">
        <f t="shared" si="121"/>
        <v>7083.333333333333</v>
      </c>
      <c r="AL241" s="1">
        <f t="shared" si="121"/>
        <v>7083.333333333333</v>
      </c>
      <c r="AM241" s="1">
        <f t="shared" si="121"/>
        <v>7083.333333333333</v>
      </c>
      <c r="AN241" s="1">
        <f t="shared" si="121"/>
        <v>7083.333333333333</v>
      </c>
    </row>
    <row r="242" spans="19:40" ht="13.5" customHeight="1">
      <c r="S242" s="27"/>
      <c r="T242" s="27"/>
      <c r="U242" s="27"/>
      <c r="V242" s="27"/>
      <c r="W242" s="27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ht="3.75" customHeight="1"/>
    <row r="244" spans="16:28" ht="13.5" customHeight="1">
      <c r="P244" s="29" t="s">
        <v>61</v>
      </c>
      <c r="Q244" s="29"/>
      <c r="S244" s="25" t="s">
        <v>62</v>
      </c>
      <c r="T244" s="25"/>
      <c r="U244" s="25"/>
      <c r="V244" s="25"/>
      <c r="W244" s="25"/>
      <c r="Y244" s="26">
        <v>100000</v>
      </c>
      <c r="Z244" s="26"/>
      <c r="AA244">
        <f>SUM(Y244*0.15)</f>
        <v>15000</v>
      </c>
      <c r="AB244" s="5">
        <f>SUM(AB245:AB247)</f>
        <v>85000</v>
      </c>
    </row>
    <row r="245" spans="16:40" ht="13.5" customHeight="1">
      <c r="P245" s="30" t="s">
        <v>105</v>
      </c>
      <c r="Q245" s="30"/>
      <c r="S245" s="31" t="s">
        <v>106</v>
      </c>
      <c r="T245" s="31"/>
      <c r="U245" s="31"/>
      <c r="V245" s="31"/>
      <c r="W245" s="31"/>
      <c r="Y245" s="28">
        <v>50000</v>
      </c>
      <c r="Z245" s="28"/>
      <c r="AA245">
        <f>SUM(Y245*0.15)</f>
        <v>7500</v>
      </c>
      <c r="AB245" s="1">
        <f>SUM(Y245-AA245)</f>
        <v>42500</v>
      </c>
      <c r="AC245" s="1">
        <f>$AB245</f>
        <v>42500</v>
      </c>
      <c r="AD245" s="1">
        <f>$AB245</f>
        <v>42500</v>
      </c>
      <c r="AE245" s="1">
        <f>$AB245</f>
        <v>42500</v>
      </c>
      <c r="AF245" s="1">
        <f>$AB245</f>
        <v>42500</v>
      </c>
      <c r="AG245" s="1">
        <f>$AB245</f>
        <v>42500</v>
      </c>
      <c r="AH245" s="1">
        <f>$AB245</f>
        <v>42500</v>
      </c>
      <c r="AI245" s="1">
        <f>$AB245</f>
        <v>42500</v>
      </c>
      <c r="AJ245" s="1">
        <f>$AB245</f>
        <v>42500</v>
      </c>
      <c r="AK245" s="1">
        <f>$AB245</f>
        <v>42500</v>
      </c>
      <c r="AL245" s="1">
        <f>$AB245</f>
        <v>42500</v>
      </c>
      <c r="AM245" s="1">
        <f>$AB245</f>
        <v>42500</v>
      </c>
      <c r="AN245" s="1">
        <f>$AB245</f>
        <v>42500</v>
      </c>
    </row>
    <row r="246" spans="16:40" ht="13.5" customHeight="1">
      <c r="P246" s="30" t="s">
        <v>107</v>
      </c>
      <c r="Q246" s="30"/>
      <c r="S246" s="31" t="s">
        <v>108</v>
      </c>
      <c r="T246" s="31"/>
      <c r="U246" s="31"/>
      <c r="V246" s="31"/>
      <c r="W246" s="31"/>
      <c r="Y246" s="28">
        <v>10000</v>
      </c>
      <c r="Z246" s="28"/>
      <c r="AA246">
        <f>SUM(Y246*0.15)</f>
        <v>1500</v>
      </c>
      <c r="AB246" s="1">
        <f>SUM(Y246-AA246)</f>
        <v>8500</v>
      </c>
      <c r="AC246" s="1">
        <f>$AB246</f>
        <v>8500</v>
      </c>
      <c r="AD246" s="1">
        <f>$AB246</f>
        <v>8500</v>
      </c>
      <c r="AE246" s="1">
        <f>$AB246</f>
        <v>8500</v>
      </c>
      <c r="AF246" s="1">
        <f>$AB246</f>
        <v>8500</v>
      </c>
      <c r="AG246" s="1">
        <f>$AB246</f>
        <v>8500</v>
      </c>
      <c r="AH246" s="1">
        <f>$AB246</f>
        <v>8500</v>
      </c>
      <c r="AI246" s="1">
        <f>$AB246</f>
        <v>8500</v>
      </c>
      <c r="AJ246" s="1">
        <f>$AB246</f>
        <v>8500</v>
      </c>
      <c r="AK246" s="1">
        <f>$AB246</f>
        <v>8500</v>
      </c>
      <c r="AL246" s="1">
        <f>$AB246</f>
        <v>8500</v>
      </c>
      <c r="AM246" s="1">
        <f>$AB246</f>
        <v>8500</v>
      </c>
      <c r="AN246" s="1">
        <f>$AB246</f>
        <v>8500</v>
      </c>
    </row>
    <row r="247" spans="16:40" ht="13.5" customHeight="1">
      <c r="P247" s="30" t="s">
        <v>109</v>
      </c>
      <c r="Q247" s="30"/>
      <c r="S247" s="31" t="s">
        <v>110</v>
      </c>
      <c r="T247" s="31"/>
      <c r="U247" s="31"/>
      <c r="V247" s="31"/>
      <c r="W247" s="31"/>
      <c r="Y247" s="28">
        <v>40000</v>
      </c>
      <c r="Z247" s="28"/>
      <c r="AA247">
        <f>SUM(Y247*0.15)</f>
        <v>6000</v>
      </c>
      <c r="AB247" s="1">
        <f>SUM(Y247-AA247)</f>
        <v>34000</v>
      </c>
      <c r="AC247" s="1">
        <f>$AB247</f>
        <v>34000</v>
      </c>
      <c r="AD247" s="1">
        <f>$AB247</f>
        <v>34000</v>
      </c>
      <c r="AE247" s="1">
        <f>$AB247</f>
        <v>34000</v>
      </c>
      <c r="AF247" s="1">
        <f>$AB247</f>
        <v>34000</v>
      </c>
      <c r="AG247" s="1">
        <f>$AB247</f>
        <v>34000</v>
      </c>
      <c r="AH247" s="1">
        <f>$AB247</f>
        <v>34000</v>
      </c>
      <c r="AI247" s="1">
        <f>$AB247</f>
        <v>34000</v>
      </c>
      <c r="AJ247" s="1">
        <f>$AB247</f>
        <v>34000</v>
      </c>
      <c r="AK247" s="1">
        <f>$AB247</f>
        <v>34000</v>
      </c>
      <c r="AL247" s="1">
        <f>$AB247</f>
        <v>34000</v>
      </c>
      <c r="AM247" s="1">
        <f>$AB247</f>
        <v>34000</v>
      </c>
      <c r="AN247" s="1">
        <f>$AB247</f>
        <v>34000</v>
      </c>
    </row>
    <row r="248" ht="9" customHeight="1"/>
    <row r="249" ht="6" customHeight="1"/>
    <row r="250" spans="2:28" ht="13.5" customHeight="1">
      <c r="B250" s="24" t="s">
        <v>315</v>
      </c>
      <c r="C250" s="24"/>
      <c r="D250" s="24"/>
      <c r="E250" s="24"/>
      <c r="F250" s="24"/>
      <c r="G250" s="24"/>
      <c r="H250" s="24"/>
      <c r="I250" s="24"/>
      <c r="S250" s="32" t="s">
        <v>316</v>
      </c>
      <c r="T250" s="32"/>
      <c r="U250" s="32"/>
      <c r="V250" s="32"/>
      <c r="W250" s="32"/>
      <c r="Y250" s="26">
        <v>25000</v>
      </c>
      <c r="Z250" s="26"/>
      <c r="AA250">
        <f>SUM(Y250*0.15)</f>
        <v>3750</v>
      </c>
      <c r="AB250" s="5">
        <f>SUM(Y250-AA250)</f>
        <v>21250</v>
      </c>
    </row>
    <row r="251" spans="19:23" ht="13.5" customHeight="1">
      <c r="S251" s="32"/>
      <c r="T251" s="32"/>
      <c r="U251" s="32"/>
      <c r="V251" s="32"/>
      <c r="W251" s="32"/>
    </row>
    <row r="252" ht="3.75" customHeight="1"/>
    <row r="253" spans="4:40" ht="13.5" customHeight="1">
      <c r="D253" s="6">
        <v>3</v>
      </c>
      <c r="F253" s="6">
        <v>1</v>
      </c>
      <c r="H253" s="6">
        <v>1</v>
      </c>
      <c r="J253" s="7" t="s">
        <v>25</v>
      </c>
      <c r="L253" s="7" t="s">
        <v>317</v>
      </c>
      <c r="N253" s="7" t="s">
        <v>27</v>
      </c>
      <c r="S253" s="31" t="s">
        <v>318</v>
      </c>
      <c r="T253" s="31"/>
      <c r="U253" s="31"/>
      <c r="V253" s="31"/>
      <c r="W253" s="31"/>
      <c r="Y253" s="28">
        <v>25000</v>
      </c>
      <c r="Z253" s="28"/>
      <c r="AA253">
        <f>SUM(Y253*0.15)</f>
        <v>3750</v>
      </c>
      <c r="AB253" s="1">
        <f>SUM(Y253-AA253)</f>
        <v>21250</v>
      </c>
      <c r="AC253" s="1">
        <f aca="true" t="shared" si="122" ref="AC253:AN253">$AB$253/12</f>
        <v>1770.8333333333333</v>
      </c>
      <c r="AD253" s="1">
        <f t="shared" si="122"/>
        <v>1770.8333333333333</v>
      </c>
      <c r="AE253" s="1">
        <f t="shared" si="122"/>
        <v>1770.8333333333333</v>
      </c>
      <c r="AF253" s="1">
        <f t="shared" si="122"/>
        <v>1770.8333333333333</v>
      </c>
      <c r="AG253" s="1">
        <f t="shared" si="122"/>
        <v>1770.8333333333333</v>
      </c>
      <c r="AH253" s="1">
        <f t="shared" si="122"/>
        <v>1770.8333333333333</v>
      </c>
      <c r="AI253" s="1">
        <f t="shared" si="122"/>
        <v>1770.8333333333333</v>
      </c>
      <c r="AJ253" s="1">
        <f t="shared" si="122"/>
        <v>1770.8333333333333</v>
      </c>
      <c r="AK253" s="1">
        <f t="shared" si="122"/>
        <v>1770.8333333333333</v>
      </c>
      <c r="AL253" s="1">
        <f t="shared" si="122"/>
        <v>1770.8333333333333</v>
      </c>
      <c r="AM253" s="1">
        <f t="shared" si="122"/>
        <v>1770.8333333333333</v>
      </c>
      <c r="AN253" s="1">
        <f t="shared" si="122"/>
        <v>1770.8333333333333</v>
      </c>
    </row>
    <row r="254" spans="27:40" ht="3.75" customHeight="1">
      <c r="AA254">
        <f>SUM(Y254*0.15)</f>
        <v>0</v>
      </c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6:28" ht="13.5" customHeight="1">
      <c r="P255" s="29" t="s">
        <v>61</v>
      </c>
      <c r="Q255" s="29"/>
      <c r="S255" s="25" t="s">
        <v>62</v>
      </c>
      <c r="T255" s="25"/>
      <c r="U255" s="25"/>
      <c r="V255" s="25"/>
      <c r="W255" s="25"/>
      <c r="Y255" s="26">
        <v>25000</v>
      </c>
      <c r="Z255" s="26"/>
      <c r="AA255">
        <f>SUM(Y255*0.15)</f>
        <v>3750</v>
      </c>
      <c r="AB255" s="5">
        <f>SUM(Y255-AA255)</f>
        <v>21250</v>
      </c>
    </row>
    <row r="256" spans="16:40" ht="13.5" customHeight="1">
      <c r="P256" s="30" t="s">
        <v>107</v>
      </c>
      <c r="Q256" s="30"/>
      <c r="S256" s="31" t="s">
        <v>108</v>
      </c>
      <c r="T256" s="31"/>
      <c r="U256" s="31"/>
      <c r="V256" s="31"/>
      <c r="W256" s="31"/>
      <c r="Y256" s="28">
        <v>10000</v>
      </c>
      <c r="Z256" s="28"/>
      <c r="AA256">
        <f>SUM(Y256*0.15)</f>
        <v>1500</v>
      </c>
      <c r="AB256" s="1">
        <f>SUM(Y256-AA256)</f>
        <v>8500</v>
      </c>
      <c r="AC256" s="1">
        <f>$AB256/12</f>
        <v>708.3333333333334</v>
      </c>
      <c r="AD256" s="1">
        <f>$AB256/12</f>
        <v>708.3333333333334</v>
      </c>
      <c r="AE256" s="1">
        <f>$AB256/12</f>
        <v>708.3333333333334</v>
      </c>
      <c r="AF256" s="1">
        <f>$AB256/12</f>
        <v>708.3333333333334</v>
      </c>
      <c r="AG256" s="1">
        <f>$AB256/12</f>
        <v>708.3333333333334</v>
      </c>
      <c r="AH256" s="1">
        <f>$AB256/12</f>
        <v>708.3333333333334</v>
      </c>
      <c r="AI256" s="1">
        <f>$AB256/12</f>
        <v>708.3333333333334</v>
      </c>
      <c r="AJ256" s="1">
        <f>$AB256/12</f>
        <v>708.3333333333334</v>
      </c>
      <c r="AK256" s="1">
        <f>$AB256/12</f>
        <v>708.3333333333334</v>
      </c>
      <c r="AL256" s="1">
        <f>$AB256/12</f>
        <v>708.3333333333334</v>
      </c>
      <c r="AM256" s="1">
        <f>$AB256/12</f>
        <v>708.3333333333334</v>
      </c>
      <c r="AN256" s="1">
        <f>$AB256/12</f>
        <v>708.3333333333334</v>
      </c>
    </row>
    <row r="257" spans="16:40" ht="13.5" customHeight="1">
      <c r="P257" s="30" t="s">
        <v>109</v>
      </c>
      <c r="Q257" s="30"/>
      <c r="S257" s="31" t="s">
        <v>110</v>
      </c>
      <c r="T257" s="31"/>
      <c r="U257" s="31"/>
      <c r="V257" s="31"/>
      <c r="W257" s="31"/>
      <c r="Y257" s="28">
        <v>15000</v>
      </c>
      <c r="Z257" s="28"/>
      <c r="AA257">
        <f>SUM(Y257*0.15)</f>
        <v>2250</v>
      </c>
      <c r="AB257" s="1">
        <f>SUM(Y257-AA257)</f>
        <v>12750</v>
      </c>
      <c r="AC257" s="1">
        <f>$AB257/12</f>
        <v>1062.5</v>
      </c>
      <c r="AD257" s="1">
        <f>$AB257/12</f>
        <v>1062.5</v>
      </c>
      <c r="AE257" s="1">
        <f>$AB257/12</f>
        <v>1062.5</v>
      </c>
      <c r="AF257" s="1">
        <f>$AB257/12</f>
        <v>1062.5</v>
      </c>
      <c r="AG257" s="1">
        <f>$AB257/12</f>
        <v>1062.5</v>
      </c>
      <c r="AH257" s="1">
        <f>$AB257/12</f>
        <v>1062.5</v>
      </c>
      <c r="AI257" s="1">
        <f>$AB257/12</f>
        <v>1062.5</v>
      </c>
      <c r="AJ257" s="1">
        <f>$AB257/12</f>
        <v>1062.5</v>
      </c>
      <c r="AK257" s="1">
        <f>$AB257/12</f>
        <v>1062.5</v>
      </c>
      <c r="AL257" s="1">
        <f>$AB257/12</f>
        <v>1062.5</v>
      </c>
      <c r="AM257" s="1">
        <f>$AB257/12</f>
        <v>1062.5</v>
      </c>
      <c r="AN257" s="1">
        <f>$AB257/12</f>
        <v>1062.5</v>
      </c>
    </row>
    <row r="258" ht="9" customHeight="1"/>
    <row r="259" ht="6" customHeight="1"/>
    <row r="260" spans="2:28" ht="13.5" customHeight="1">
      <c r="B260" s="24" t="s">
        <v>319</v>
      </c>
      <c r="C260" s="24"/>
      <c r="D260" s="24"/>
      <c r="E260" s="24"/>
      <c r="F260" s="24"/>
      <c r="G260" s="24"/>
      <c r="H260" s="24"/>
      <c r="I260" s="24"/>
      <c r="S260" s="25" t="s">
        <v>320</v>
      </c>
      <c r="T260" s="25"/>
      <c r="U260" s="25"/>
      <c r="V260" s="25"/>
      <c r="W260" s="25"/>
      <c r="Y260" s="26">
        <v>25000</v>
      </c>
      <c r="Z260" s="26"/>
      <c r="AA260">
        <f>SUM(Y260*0.15)</f>
        <v>3750</v>
      </c>
      <c r="AB260" s="5">
        <f>SUM(Y260-AA260)</f>
        <v>21250</v>
      </c>
    </row>
    <row r="261" ht="3.75" customHeight="1"/>
    <row r="262" spans="4:40" ht="13.5" customHeight="1">
      <c r="D262" s="6">
        <v>3</v>
      </c>
      <c r="F262" s="6">
        <v>1</v>
      </c>
      <c r="H262" s="6">
        <v>1</v>
      </c>
      <c r="J262" s="7" t="s">
        <v>25</v>
      </c>
      <c r="L262" s="7" t="s">
        <v>317</v>
      </c>
      <c r="N262" s="7" t="s">
        <v>27</v>
      </c>
      <c r="S262" s="31" t="s">
        <v>318</v>
      </c>
      <c r="T262" s="31"/>
      <c r="U262" s="31"/>
      <c r="V262" s="31"/>
      <c r="W262" s="31"/>
      <c r="Y262" s="28">
        <v>25000</v>
      </c>
      <c r="Z262" s="28"/>
      <c r="AA262">
        <f>SUM(Y262*0.15)</f>
        <v>3750</v>
      </c>
      <c r="AB262" s="1">
        <f>SUM(Y262-AA262)</f>
        <v>21250</v>
      </c>
      <c r="AC262" s="1">
        <f aca="true" t="shared" si="123" ref="AC262:AN262">$AB$262/12</f>
        <v>1770.8333333333333</v>
      </c>
      <c r="AD262" s="1">
        <f t="shared" si="123"/>
        <v>1770.8333333333333</v>
      </c>
      <c r="AE262" s="1">
        <f t="shared" si="123"/>
        <v>1770.8333333333333</v>
      </c>
      <c r="AF262" s="1">
        <f t="shared" si="123"/>
        <v>1770.8333333333333</v>
      </c>
      <c r="AG262" s="1">
        <f t="shared" si="123"/>
        <v>1770.8333333333333</v>
      </c>
      <c r="AH262" s="1">
        <f t="shared" si="123"/>
        <v>1770.8333333333333</v>
      </c>
      <c r="AI262" s="1">
        <f t="shared" si="123"/>
        <v>1770.8333333333333</v>
      </c>
      <c r="AJ262" s="1">
        <f t="shared" si="123"/>
        <v>1770.8333333333333</v>
      </c>
      <c r="AK262" s="1">
        <f t="shared" si="123"/>
        <v>1770.8333333333333</v>
      </c>
      <c r="AL262" s="1">
        <f t="shared" si="123"/>
        <v>1770.8333333333333</v>
      </c>
      <c r="AM262" s="1">
        <f t="shared" si="123"/>
        <v>1770.8333333333333</v>
      </c>
      <c r="AN262" s="1">
        <f t="shared" si="123"/>
        <v>1770.8333333333333</v>
      </c>
    </row>
    <row r="263" ht="3.75" customHeight="1"/>
    <row r="264" spans="16:28" ht="13.5" customHeight="1">
      <c r="P264" s="29" t="s">
        <v>61</v>
      </c>
      <c r="Q264" s="29"/>
      <c r="S264" s="25" t="s">
        <v>62</v>
      </c>
      <c r="T264" s="25"/>
      <c r="U264" s="25"/>
      <c r="V264" s="25"/>
      <c r="W264" s="25"/>
      <c r="Y264" s="26">
        <v>25000</v>
      </c>
      <c r="Z264" s="26"/>
      <c r="AA264">
        <f>SUM(Y264*0.15)</f>
        <v>3750</v>
      </c>
      <c r="AB264" s="5">
        <f>SUM(Y264-AA264)</f>
        <v>21250</v>
      </c>
    </row>
    <row r="265" spans="16:40" ht="13.5" customHeight="1">
      <c r="P265" s="30" t="s">
        <v>107</v>
      </c>
      <c r="Q265" s="30"/>
      <c r="S265" s="31" t="s">
        <v>108</v>
      </c>
      <c r="T265" s="31"/>
      <c r="U265" s="31"/>
      <c r="V265" s="31"/>
      <c r="W265" s="31"/>
      <c r="Y265" s="28">
        <v>10000</v>
      </c>
      <c r="Z265" s="28"/>
      <c r="AA265">
        <f>SUM(Y265*0.15)</f>
        <v>1500</v>
      </c>
      <c r="AB265" s="1">
        <f>SUM(Y265-AA265)</f>
        <v>8500</v>
      </c>
      <c r="AC265" s="1">
        <f>$AB265/12</f>
        <v>708.3333333333334</v>
      </c>
      <c r="AD265" s="1">
        <f>$AB265/12</f>
        <v>708.3333333333334</v>
      </c>
      <c r="AE265" s="1">
        <f>$AB265/12</f>
        <v>708.3333333333334</v>
      </c>
      <c r="AF265" s="1">
        <f>$AB265/12</f>
        <v>708.3333333333334</v>
      </c>
      <c r="AG265" s="1">
        <f>$AB265/12</f>
        <v>708.3333333333334</v>
      </c>
      <c r="AH265" s="1">
        <f>$AB265/12</f>
        <v>708.3333333333334</v>
      </c>
      <c r="AI265" s="1">
        <f>$AB265/12</f>
        <v>708.3333333333334</v>
      </c>
      <c r="AJ265" s="1">
        <f>$AB265/12</f>
        <v>708.3333333333334</v>
      </c>
      <c r="AK265" s="1">
        <f>$AB265/12</f>
        <v>708.3333333333334</v>
      </c>
      <c r="AL265" s="1">
        <f>$AB265/12</f>
        <v>708.3333333333334</v>
      </c>
      <c r="AM265" s="1">
        <f>$AB265/12</f>
        <v>708.3333333333334</v>
      </c>
      <c r="AN265" s="1">
        <f>$AB265/12</f>
        <v>708.3333333333334</v>
      </c>
    </row>
    <row r="266" spans="16:40" ht="13.5" customHeight="1">
      <c r="P266" s="30" t="s">
        <v>109</v>
      </c>
      <c r="Q266" s="30"/>
      <c r="S266" s="31" t="s">
        <v>110</v>
      </c>
      <c r="T266" s="31"/>
      <c r="U266" s="31"/>
      <c r="V266" s="31"/>
      <c r="W266" s="31"/>
      <c r="Y266" s="28">
        <v>15000</v>
      </c>
      <c r="Z266" s="28"/>
      <c r="AA266">
        <f>SUM(Y266*0.15)</f>
        <v>2250</v>
      </c>
      <c r="AB266" s="1">
        <f>SUM(Y266-AA266)</f>
        <v>12750</v>
      </c>
      <c r="AC266" s="1">
        <f>$AB266/12</f>
        <v>1062.5</v>
      </c>
      <c r="AD266" s="1">
        <f>$AB266/12</f>
        <v>1062.5</v>
      </c>
      <c r="AE266" s="1">
        <f>$AB266/12</f>
        <v>1062.5</v>
      </c>
      <c r="AF266" s="1">
        <f>$AB266/12</f>
        <v>1062.5</v>
      </c>
      <c r="AG266" s="1">
        <f>$AB266/12</f>
        <v>1062.5</v>
      </c>
      <c r="AH266" s="1">
        <f>$AB266/12</f>
        <v>1062.5</v>
      </c>
      <c r="AI266" s="1">
        <f>$AB266/12</f>
        <v>1062.5</v>
      </c>
      <c r="AJ266" s="1">
        <f>$AB266/12</f>
        <v>1062.5</v>
      </c>
      <c r="AK266" s="1">
        <f>$AB266/12</f>
        <v>1062.5</v>
      </c>
      <c r="AL266" s="1">
        <f>$AB266/12</f>
        <v>1062.5</v>
      </c>
      <c r="AM266" s="1">
        <f>$AB266/12</f>
        <v>1062.5</v>
      </c>
      <c r="AN266" s="1">
        <f>$AB266/12</f>
        <v>1062.5</v>
      </c>
    </row>
    <row r="267" ht="9" customHeight="1"/>
    <row r="268" ht="6" customHeight="1"/>
    <row r="269" spans="2:28" ht="13.5" customHeight="1">
      <c r="B269" s="24" t="s">
        <v>321</v>
      </c>
      <c r="C269" s="24"/>
      <c r="D269" s="24"/>
      <c r="E269" s="24"/>
      <c r="F269" s="24"/>
      <c r="G269" s="24"/>
      <c r="H269" s="24"/>
      <c r="I269" s="24"/>
      <c r="S269" s="25" t="s">
        <v>322</v>
      </c>
      <c r="T269" s="25"/>
      <c r="U269" s="25"/>
      <c r="V269" s="25"/>
      <c r="W269" s="25"/>
      <c r="Y269" s="26">
        <v>25000</v>
      </c>
      <c r="Z269" s="26"/>
      <c r="AA269">
        <f>SUM(Y269*0.15)</f>
        <v>3750</v>
      </c>
      <c r="AB269" s="5">
        <f>SUM(Y269-AA269)</f>
        <v>21250</v>
      </c>
    </row>
    <row r="270" ht="3.75" customHeight="1"/>
    <row r="271" spans="4:40" ht="13.5" customHeight="1">
      <c r="D271" s="6">
        <v>3</v>
      </c>
      <c r="F271" s="6">
        <v>1</v>
      </c>
      <c r="H271" s="6">
        <v>1</v>
      </c>
      <c r="J271" s="7" t="s">
        <v>25</v>
      </c>
      <c r="L271" s="7" t="s">
        <v>317</v>
      </c>
      <c r="N271" s="7" t="s">
        <v>27</v>
      </c>
      <c r="S271" s="31" t="s">
        <v>318</v>
      </c>
      <c r="T271" s="31"/>
      <c r="U271" s="31"/>
      <c r="V271" s="31"/>
      <c r="W271" s="31"/>
      <c r="Y271" s="28">
        <v>25000</v>
      </c>
      <c r="Z271" s="28"/>
      <c r="AA271">
        <f>SUM(Y271*0.15)</f>
        <v>3750</v>
      </c>
      <c r="AB271" s="1">
        <f>SUM(Y271-AA271)</f>
        <v>21250</v>
      </c>
      <c r="AC271" s="1">
        <f aca="true" t="shared" si="124" ref="AC271:AN271">$AB$271/12</f>
        <v>1770.8333333333333</v>
      </c>
      <c r="AD271" s="1">
        <f t="shared" si="124"/>
        <v>1770.8333333333333</v>
      </c>
      <c r="AE271" s="1">
        <f t="shared" si="124"/>
        <v>1770.8333333333333</v>
      </c>
      <c r="AF271" s="1">
        <f t="shared" si="124"/>
        <v>1770.8333333333333</v>
      </c>
      <c r="AG271" s="1">
        <f t="shared" si="124"/>
        <v>1770.8333333333333</v>
      </c>
      <c r="AH271" s="1">
        <f t="shared" si="124"/>
        <v>1770.8333333333333</v>
      </c>
      <c r="AI271" s="1">
        <f t="shared" si="124"/>
        <v>1770.8333333333333</v>
      </c>
      <c r="AJ271" s="1">
        <f t="shared" si="124"/>
        <v>1770.8333333333333</v>
      </c>
      <c r="AK271" s="1">
        <f t="shared" si="124"/>
        <v>1770.8333333333333</v>
      </c>
      <c r="AL271" s="1">
        <f t="shared" si="124"/>
        <v>1770.8333333333333</v>
      </c>
      <c r="AM271" s="1">
        <f t="shared" si="124"/>
        <v>1770.8333333333333</v>
      </c>
      <c r="AN271" s="1">
        <f t="shared" si="124"/>
        <v>1770.8333333333333</v>
      </c>
    </row>
    <row r="272" ht="3.75" customHeight="1">
      <c r="AN272" s="1"/>
    </row>
    <row r="273" spans="16:28" ht="13.5" customHeight="1">
      <c r="P273" s="29" t="s">
        <v>61</v>
      </c>
      <c r="Q273" s="29"/>
      <c r="S273" s="25" t="s">
        <v>62</v>
      </c>
      <c r="T273" s="25"/>
      <c r="U273" s="25"/>
      <c r="V273" s="25"/>
      <c r="W273" s="25"/>
      <c r="Y273" s="26">
        <v>25000</v>
      </c>
      <c r="Z273" s="26"/>
      <c r="AA273">
        <f>SUM(Y273*0.15)</f>
        <v>3750</v>
      </c>
      <c r="AB273" s="5">
        <f>SUM(AB274:AB275)</f>
        <v>21250</v>
      </c>
    </row>
    <row r="274" spans="16:40" ht="13.5" customHeight="1">
      <c r="P274" s="30" t="s">
        <v>107</v>
      </c>
      <c r="Q274" s="30"/>
      <c r="S274" s="31" t="s">
        <v>108</v>
      </c>
      <c r="T274" s="31"/>
      <c r="U274" s="31"/>
      <c r="V274" s="31"/>
      <c r="W274" s="31"/>
      <c r="Y274" s="28">
        <v>10000</v>
      </c>
      <c r="Z274" s="28"/>
      <c r="AA274">
        <f>SUM(Y274*0.15)</f>
        <v>1500</v>
      </c>
      <c r="AB274" s="1">
        <f>SUM(Y274-AA274)</f>
        <v>8500</v>
      </c>
      <c r="AC274" s="1">
        <f>$AB274/12</f>
        <v>708.3333333333334</v>
      </c>
      <c r="AD274" s="1">
        <f>$AB274/12</f>
        <v>708.3333333333334</v>
      </c>
      <c r="AE274" s="1">
        <f>$AB274/12</f>
        <v>708.3333333333334</v>
      </c>
      <c r="AF274" s="1">
        <f>$AB274/12</f>
        <v>708.3333333333334</v>
      </c>
      <c r="AG274" s="1">
        <f>$AB274/12</f>
        <v>708.3333333333334</v>
      </c>
      <c r="AH274" s="1">
        <f>$AB274/12</f>
        <v>708.3333333333334</v>
      </c>
      <c r="AI274" s="1">
        <f>$AB274/12</f>
        <v>708.3333333333334</v>
      </c>
      <c r="AJ274" s="1">
        <f>$AB274/12</f>
        <v>708.3333333333334</v>
      </c>
      <c r="AK274" s="1">
        <f>$AB274/12</f>
        <v>708.3333333333334</v>
      </c>
      <c r="AL274" s="1">
        <f>$AB274/12</f>
        <v>708.3333333333334</v>
      </c>
      <c r="AM274" s="1">
        <f>$AB274/12</f>
        <v>708.3333333333334</v>
      </c>
      <c r="AN274" s="1">
        <f>$AB274/12</f>
        <v>708.3333333333334</v>
      </c>
    </row>
    <row r="275" spans="16:40" ht="13.5" customHeight="1">
      <c r="P275" s="30" t="s">
        <v>109</v>
      </c>
      <c r="Q275" s="30"/>
      <c r="S275" s="31" t="s">
        <v>110</v>
      </c>
      <c r="T275" s="31"/>
      <c r="U275" s="31"/>
      <c r="V275" s="31"/>
      <c r="W275" s="31"/>
      <c r="Y275" s="28">
        <v>15000</v>
      </c>
      <c r="Z275" s="28"/>
      <c r="AA275">
        <f>SUM(Y275*0.15)</f>
        <v>2250</v>
      </c>
      <c r="AB275" s="1">
        <f>SUM(Y275-AA275)</f>
        <v>12750</v>
      </c>
      <c r="AC275" s="1">
        <f>$AB275/12</f>
        <v>1062.5</v>
      </c>
      <c r="AD275" s="1">
        <f>$AB275/12</f>
        <v>1062.5</v>
      </c>
      <c r="AE275" s="1">
        <f>$AB275/12</f>
        <v>1062.5</v>
      </c>
      <c r="AF275" s="1">
        <f>$AB275/12</f>
        <v>1062.5</v>
      </c>
      <c r="AG275" s="1">
        <f>$AB275/12</f>
        <v>1062.5</v>
      </c>
      <c r="AH275" s="1">
        <f>$AB275/12</f>
        <v>1062.5</v>
      </c>
      <c r="AI275" s="1">
        <f>$AB275/12</f>
        <v>1062.5</v>
      </c>
      <c r="AJ275" s="1">
        <f>$AB275/12</f>
        <v>1062.5</v>
      </c>
      <c r="AK275" s="1">
        <f>$AB275/12</f>
        <v>1062.5</v>
      </c>
      <c r="AL275" s="1">
        <f>$AB275/12</f>
        <v>1062.5</v>
      </c>
      <c r="AM275" s="1">
        <f>$AB275/12</f>
        <v>1062.5</v>
      </c>
      <c r="AN275" s="1">
        <f>$AB275/12</f>
        <v>1062.5</v>
      </c>
    </row>
    <row r="276" ht="9" customHeight="1"/>
    <row r="277" ht="6" customHeight="1"/>
    <row r="278" spans="2:28" ht="13.5" customHeight="1">
      <c r="B278" s="24" t="s">
        <v>323</v>
      </c>
      <c r="C278" s="24"/>
      <c r="D278" s="24"/>
      <c r="E278" s="24"/>
      <c r="F278" s="24"/>
      <c r="G278" s="24"/>
      <c r="H278" s="24"/>
      <c r="I278" s="24"/>
      <c r="S278" s="25" t="s">
        <v>324</v>
      </c>
      <c r="T278" s="25"/>
      <c r="U278" s="25"/>
      <c r="V278" s="25"/>
      <c r="W278" s="25"/>
      <c r="Y278" s="26">
        <v>80000</v>
      </c>
      <c r="Z278" s="26"/>
      <c r="AA278">
        <f>SUM(Y278*0.15)</f>
        <v>12000</v>
      </c>
      <c r="AB278" s="5">
        <f>SUM(Y278-AA278)</f>
        <v>68000</v>
      </c>
    </row>
    <row r="279" ht="3.75" customHeight="1"/>
    <row r="280" spans="4:40" ht="13.5" customHeight="1">
      <c r="D280" s="6">
        <v>3</v>
      </c>
      <c r="F280" s="6">
        <v>1</v>
      </c>
      <c r="H280" s="6">
        <v>2</v>
      </c>
      <c r="J280" s="7" t="s">
        <v>325</v>
      </c>
      <c r="L280" s="7" t="s">
        <v>326</v>
      </c>
      <c r="N280" s="7" t="s">
        <v>27</v>
      </c>
      <c r="S280" s="31" t="s">
        <v>327</v>
      </c>
      <c r="T280" s="31"/>
      <c r="U280" s="31"/>
      <c r="V280" s="31"/>
      <c r="W280" s="31"/>
      <c r="Y280" s="28">
        <v>80000</v>
      </c>
      <c r="Z280" s="28"/>
      <c r="AA280">
        <f>SUM(Y280*0.15)</f>
        <v>12000</v>
      </c>
      <c r="AB280" s="1">
        <f>SUM(Y280-AA280)</f>
        <v>68000</v>
      </c>
      <c r="AC280" s="1">
        <f aca="true" t="shared" si="125" ref="AC280:AN280">$AB$280/12</f>
        <v>5666.666666666667</v>
      </c>
      <c r="AD280" s="1">
        <f t="shared" si="125"/>
        <v>5666.666666666667</v>
      </c>
      <c r="AE280" s="1">
        <f t="shared" si="125"/>
        <v>5666.666666666667</v>
      </c>
      <c r="AF280" s="1">
        <f t="shared" si="125"/>
        <v>5666.666666666667</v>
      </c>
      <c r="AG280" s="1">
        <f t="shared" si="125"/>
        <v>5666.666666666667</v>
      </c>
      <c r="AH280" s="1">
        <f t="shared" si="125"/>
        <v>5666.666666666667</v>
      </c>
      <c r="AI280" s="1">
        <f t="shared" si="125"/>
        <v>5666.666666666667</v>
      </c>
      <c r="AJ280" s="1">
        <f t="shared" si="125"/>
        <v>5666.666666666667</v>
      </c>
      <c r="AK280" s="1">
        <f t="shared" si="125"/>
        <v>5666.666666666667</v>
      </c>
      <c r="AL280" s="1">
        <f t="shared" si="125"/>
        <v>5666.666666666667</v>
      </c>
      <c r="AM280" s="1">
        <f t="shared" si="125"/>
        <v>5666.666666666667</v>
      </c>
      <c r="AN280" s="1">
        <f t="shared" si="125"/>
        <v>5666.666666666667</v>
      </c>
    </row>
    <row r="281" ht="3.75" customHeight="1"/>
    <row r="282" spans="16:28" ht="13.5" customHeight="1">
      <c r="P282" s="29" t="s">
        <v>61</v>
      </c>
      <c r="Q282" s="29"/>
      <c r="S282" s="25" t="s">
        <v>62</v>
      </c>
      <c r="T282" s="25"/>
      <c r="U282" s="25"/>
      <c r="V282" s="25"/>
      <c r="W282" s="25"/>
      <c r="Y282" s="26">
        <v>80000</v>
      </c>
      <c r="Z282" s="26"/>
      <c r="AA282">
        <f>SUM(Y282*0.15)</f>
        <v>12000</v>
      </c>
      <c r="AB282" s="5">
        <f>SUM(AB283:AB285)</f>
        <v>68000</v>
      </c>
    </row>
    <row r="283" spans="16:40" ht="13.5" customHeight="1">
      <c r="P283" s="30" t="s">
        <v>105</v>
      </c>
      <c r="Q283" s="30"/>
      <c r="S283" s="31" t="s">
        <v>106</v>
      </c>
      <c r="T283" s="31"/>
      <c r="U283" s="31"/>
      <c r="V283" s="31"/>
      <c r="W283" s="31"/>
      <c r="Y283" s="28">
        <v>50000</v>
      </c>
      <c r="Z283" s="28"/>
      <c r="AA283">
        <f>SUM(Y283*0.15)</f>
        <v>7500</v>
      </c>
      <c r="AB283" s="1">
        <f>SUM(Y283-AA283)</f>
        <v>42500</v>
      </c>
      <c r="AC283" s="1">
        <f>$AB283/12</f>
        <v>3541.6666666666665</v>
      </c>
      <c r="AD283" s="1">
        <f>$AB283/12</f>
        <v>3541.6666666666665</v>
      </c>
      <c r="AE283" s="1">
        <f>$AB283/12</f>
        <v>3541.6666666666665</v>
      </c>
      <c r="AF283" s="1">
        <f>$AB283/12</f>
        <v>3541.6666666666665</v>
      </c>
      <c r="AG283" s="1">
        <f>$AB283/12</f>
        <v>3541.6666666666665</v>
      </c>
      <c r="AH283" s="1">
        <f>$AB283/12</f>
        <v>3541.6666666666665</v>
      </c>
      <c r="AI283" s="1">
        <f>$AB283/12</f>
        <v>3541.6666666666665</v>
      </c>
      <c r="AJ283" s="1">
        <f>$AB283/12</f>
        <v>3541.6666666666665</v>
      </c>
      <c r="AK283" s="1">
        <f>$AB283/12</f>
        <v>3541.6666666666665</v>
      </c>
      <c r="AL283" s="1">
        <f>$AB283/12</f>
        <v>3541.6666666666665</v>
      </c>
      <c r="AM283" s="1">
        <f>$AB283/12</f>
        <v>3541.6666666666665</v>
      </c>
      <c r="AN283" s="1">
        <f>$AB283/12</f>
        <v>3541.6666666666665</v>
      </c>
    </row>
    <row r="284" spans="16:40" ht="13.5" customHeight="1">
      <c r="P284" s="30" t="s">
        <v>107</v>
      </c>
      <c r="Q284" s="30"/>
      <c r="S284" s="31" t="s">
        <v>108</v>
      </c>
      <c r="T284" s="31"/>
      <c r="U284" s="31"/>
      <c r="V284" s="31"/>
      <c r="W284" s="31"/>
      <c r="Y284" s="28">
        <v>10000</v>
      </c>
      <c r="Z284" s="28"/>
      <c r="AA284">
        <f>SUM(Y284*0.15)</f>
        <v>1500</v>
      </c>
      <c r="AB284" s="1">
        <f>SUM(Y284-AA284)</f>
        <v>8500</v>
      </c>
      <c r="AC284" s="1">
        <f>$AB284/12</f>
        <v>708.3333333333334</v>
      </c>
      <c r="AD284" s="1">
        <f>$AB284/12</f>
        <v>708.3333333333334</v>
      </c>
      <c r="AE284" s="1">
        <f>$AB284/12</f>
        <v>708.3333333333334</v>
      </c>
      <c r="AF284" s="1">
        <f>$AB284/12</f>
        <v>708.3333333333334</v>
      </c>
      <c r="AG284" s="1">
        <f>$AB284/12</f>
        <v>708.3333333333334</v>
      </c>
      <c r="AH284" s="1">
        <f>$AB284/12</f>
        <v>708.3333333333334</v>
      </c>
      <c r="AI284" s="1">
        <f>$AB284/12</f>
        <v>708.3333333333334</v>
      </c>
      <c r="AJ284" s="1">
        <f>$AB284/12</f>
        <v>708.3333333333334</v>
      </c>
      <c r="AK284" s="1">
        <f>$AB284/12</f>
        <v>708.3333333333334</v>
      </c>
      <c r="AL284" s="1">
        <f>$AB284/12</f>
        <v>708.3333333333334</v>
      </c>
      <c r="AM284" s="1">
        <f>$AB284/12</f>
        <v>708.3333333333334</v>
      </c>
      <c r="AN284" s="1">
        <f>$AB284/12</f>
        <v>708.3333333333334</v>
      </c>
    </row>
    <row r="285" spans="16:40" ht="13.5" customHeight="1">
      <c r="P285" s="30" t="s">
        <v>109</v>
      </c>
      <c r="Q285" s="30"/>
      <c r="S285" s="31" t="s">
        <v>110</v>
      </c>
      <c r="T285" s="31"/>
      <c r="U285" s="31"/>
      <c r="V285" s="31"/>
      <c r="W285" s="31"/>
      <c r="Y285" s="28">
        <v>20000</v>
      </c>
      <c r="Z285" s="28"/>
      <c r="AA285">
        <f>SUM(Y285*0.15)</f>
        <v>3000</v>
      </c>
      <c r="AB285" s="1">
        <f>SUM(Y285-AA285)</f>
        <v>17000</v>
      </c>
      <c r="AC285" s="1">
        <f>$AB285/12</f>
        <v>1416.6666666666667</v>
      </c>
      <c r="AD285" s="1">
        <f>$AB285/12</f>
        <v>1416.6666666666667</v>
      </c>
      <c r="AE285" s="1">
        <f>$AB285/12</f>
        <v>1416.6666666666667</v>
      </c>
      <c r="AF285" s="1">
        <f>$AB285/12</f>
        <v>1416.6666666666667</v>
      </c>
      <c r="AG285" s="1">
        <f>$AB285/12</f>
        <v>1416.6666666666667</v>
      </c>
      <c r="AH285" s="1">
        <f>$AB285/12</f>
        <v>1416.6666666666667</v>
      </c>
      <c r="AI285" s="1">
        <f>$AB285/12</f>
        <v>1416.6666666666667</v>
      </c>
      <c r="AJ285" s="1">
        <f>$AB285/12</f>
        <v>1416.6666666666667</v>
      </c>
      <c r="AK285" s="1">
        <f>$AB285/12</f>
        <v>1416.6666666666667</v>
      </c>
      <c r="AL285" s="1">
        <f>$AB285/12</f>
        <v>1416.6666666666667</v>
      </c>
      <c r="AM285" s="1">
        <f>$AB285/12</f>
        <v>1416.6666666666667</v>
      </c>
      <c r="AN285" s="1">
        <f>$AB285/12</f>
        <v>1416.6666666666667</v>
      </c>
    </row>
    <row r="286" spans="29:38" ht="9" customHeight="1"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29:38" ht="6" customHeight="1"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2:38" ht="13.5" customHeight="1">
      <c r="B288" s="24" t="s">
        <v>328</v>
      </c>
      <c r="C288" s="24"/>
      <c r="D288" s="24"/>
      <c r="E288" s="24"/>
      <c r="F288" s="24"/>
      <c r="G288" s="24"/>
      <c r="H288" s="24"/>
      <c r="I288" s="24"/>
      <c r="S288" s="25" t="s">
        <v>329</v>
      </c>
      <c r="T288" s="25"/>
      <c r="U288" s="25"/>
      <c r="V288" s="25"/>
      <c r="W288" s="25"/>
      <c r="Y288" s="26">
        <v>25000</v>
      </c>
      <c r="Z288" s="26"/>
      <c r="AA288">
        <f>SUM(Y288*0.15)</f>
        <v>3750</v>
      </c>
      <c r="AB288" s="5">
        <f>SUM(Y288-AA288)</f>
        <v>21250</v>
      </c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3.75" customHeight="1"/>
    <row r="290" spans="4:40" ht="13.5" customHeight="1">
      <c r="D290" s="6">
        <v>3</v>
      </c>
      <c r="F290" s="6">
        <v>1</v>
      </c>
      <c r="H290" s="6">
        <v>2</v>
      </c>
      <c r="J290" s="7" t="s">
        <v>325</v>
      </c>
      <c r="L290" s="7" t="s">
        <v>326</v>
      </c>
      <c r="N290" s="7" t="s">
        <v>27</v>
      </c>
      <c r="S290" s="31" t="s">
        <v>327</v>
      </c>
      <c r="T290" s="31"/>
      <c r="U290" s="31"/>
      <c r="V290" s="31"/>
      <c r="W290" s="31"/>
      <c r="Y290" s="28">
        <v>25000</v>
      </c>
      <c r="Z290" s="28"/>
      <c r="AA290">
        <f>SUM(Y290*0.15)</f>
        <v>3750</v>
      </c>
      <c r="AB290" s="1">
        <f>SUM(Y290-AA290)</f>
        <v>21250</v>
      </c>
      <c r="AC290" s="1">
        <f aca="true" t="shared" si="126" ref="AC290:AN290">$AB$290/12</f>
        <v>1770.8333333333333</v>
      </c>
      <c r="AD290" s="1">
        <f t="shared" si="126"/>
        <v>1770.8333333333333</v>
      </c>
      <c r="AE290" s="1">
        <f t="shared" si="126"/>
        <v>1770.8333333333333</v>
      </c>
      <c r="AF290" s="1">
        <f t="shared" si="126"/>
        <v>1770.8333333333333</v>
      </c>
      <c r="AG290" s="1">
        <f t="shared" si="126"/>
        <v>1770.8333333333333</v>
      </c>
      <c r="AH290" s="1">
        <f t="shared" si="126"/>
        <v>1770.8333333333333</v>
      </c>
      <c r="AI290" s="1">
        <f t="shared" si="126"/>
        <v>1770.8333333333333</v>
      </c>
      <c r="AJ290" s="1">
        <f t="shared" si="126"/>
        <v>1770.8333333333333</v>
      </c>
      <c r="AK290" s="1">
        <f t="shared" si="126"/>
        <v>1770.8333333333333</v>
      </c>
      <c r="AL290" s="1">
        <f t="shared" si="126"/>
        <v>1770.8333333333333</v>
      </c>
      <c r="AM290" s="1">
        <f t="shared" si="126"/>
        <v>1770.8333333333333</v>
      </c>
      <c r="AN290" s="1">
        <f t="shared" si="126"/>
        <v>1770.8333333333333</v>
      </c>
    </row>
    <row r="291" ht="3.75" customHeight="1"/>
    <row r="292" spans="16:28" ht="13.5" customHeight="1">
      <c r="P292" s="29" t="s">
        <v>61</v>
      </c>
      <c r="Q292" s="29"/>
      <c r="S292" s="25" t="s">
        <v>62</v>
      </c>
      <c r="T292" s="25"/>
      <c r="U292" s="25"/>
      <c r="V292" s="25"/>
      <c r="W292" s="25"/>
      <c r="Y292" s="26">
        <v>25000</v>
      </c>
      <c r="Z292" s="26"/>
      <c r="AA292">
        <f>SUM(Y292*0.15)</f>
        <v>3750</v>
      </c>
      <c r="AB292" s="5">
        <f>SUM(Y292-AA292)</f>
        <v>21250</v>
      </c>
    </row>
    <row r="293" spans="16:40" ht="13.5" customHeight="1">
      <c r="P293" s="30" t="s">
        <v>107</v>
      </c>
      <c r="Q293" s="30"/>
      <c r="S293" s="31" t="s">
        <v>108</v>
      </c>
      <c r="T293" s="31"/>
      <c r="U293" s="31"/>
      <c r="V293" s="31"/>
      <c r="W293" s="31"/>
      <c r="Y293" s="28">
        <v>10000</v>
      </c>
      <c r="Z293" s="28"/>
      <c r="AA293">
        <f>SUM(Y293*0.15)</f>
        <v>1500</v>
      </c>
      <c r="AB293" s="1">
        <f>SUM(Y293-AA293)</f>
        <v>8500</v>
      </c>
      <c r="AC293" s="1">
        <f>$AB293/12</f>
        <v>708.3333333333334</v>
      </c>
      <c r="AD293" s="1">
        <f>$AB293/12</f>
        <v>708.3333333333334</v>
      </c>
      <c r="AE293" s="1">
        <f>$AB293/12</f>
        <v>708.3333333333334</v>
      </c>
      <c r="AF293" s="1">
        <f>$AB293/12</f>
        <v>708.3333333333334</v>
      </c>
      <c r="AG293" s="1">
        <f>$AB293/12</f>
        <v>708.3333333333334</v>
      </c>
      <c r="AH293" s="1">
        <f>$AB293/12</f>
        <v>708.3333333333334</v>
      </c>
      <c r="AI293" s="1">
        <f>$AB293/12</f>
        <v>708.3333333333334</v>
      </c>
      <c r="AJ293" s="1">
        <f>$AB293/12</f>
        <v>708.3333333333334</v>
      </c>
      <c r="AK293" s="1">
        <f>$AB293/12</f>
        <v>708.3333333333334</v>
      </c>
      <c r="AL293" s="1">
        <f>$AB293/12</f>
        <v>708.3333333333334</v>
      </c>
      <c r="AM293" s="1">
        <f>$AB293/12</f>
        <v>708.3333333333334</v>
      </c>
      <c r="AN293" s="1">
        <f>$AB293/12</f>
        <v>708.3333333333334</v>
      </c>
    </row>
    <row r="294" spans="16:40" ht="13.5" customHeight="1">
      <c r="P294" s="30" t="s">
        <v>109</v>
      </c>
      <c r="Q294" s="30"/>
      <c r="S294" s="31" t="s">
        <v>110</v>
      </c>
      <c r="T294" s="31"/>
      <c r="U294" s="31"/>
      <c r="V294" s="31"/>
      <c r="W294" s="31"/>
      <c r="Y294" s="28">
        <v>15000</v>
      </c>
      <c r="Z294" s="28"/>
      <c r="AA294">
        <f>SUM(Y294*0.15)</f>
        <v>2250</v>
      </c>
      <c r="AB294" s="1">
        <f>SUM(Y294-AA294)</f>
        <v>12750</v>
      </c>
      <c r="AC294" s="1">
        <f>$AB294/12</f>
        <v>1062.5</v>
      </c>
      <c r="AD294" s="1">
        <f>$AB294/12</f>
        <v>1062.5</v>
      </c>
      <c r="AE294" s="1">
        <f>$AB294/12</f>
        <v>1062.5</v>
      </c>
      <c r="AF294" s="1">
        <f>$AB294/12</f>
        <v>1062.5</v>
      </c>
      <c r="AG294" s="1">
        <f>$AB294/12</f>
        <v>1062.5</v>
      </c>
      <c r="AH294" s="1">
        <f>$AB294/12</f>
        <v>1062.5</v>
      </c>
      <c r="AI294" s="1">
        <f>$AB294/12</f>
        <v>1062.5</v>
      </c>
      <c r="AJ294" s="1">
        <f>$AB294/12</f>
        <v>1062.5</v>
      </c>
      <c r="AK294" s="1">
        <f>$AB294/12</f>
        <v>1062.5</v>
      </c>
      <c r="AL294" s="1">
        <f>$AB294/12</f>
        <v>1062.5</v>
      </c>
      <c r="AM294" s="1">
        <f>$AB294/12</f>
        <v>1062.5</v>
      </c>
      <c r="AN294" s="1">
        <f>$AB294/12</f>
        <v>1062.5</v>
      </c>
    </row>
    <row r="295" spans="29:40" ht="9" customHeight="1"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ht="90" customHeight="1"/>
    <row r="297" ht="6" customHeight="1"/>
    <row r="298" spans="23:26" ht="12.75" customHeight="1">
      <c r="W298" s="36" t="s">
        <v>330</v>
      </c>
      <c r="X298" s="36"/>
      <c r="Y298" s="36"/>
      <c r="Z298" s="36"/>
    </row>
    <row r="299" ht="6" customHeight="1"/>
  </sheetData>
  <sheetProtection selectLockedCells="1" selectUnlockedCells="1"/>
  <mergeCells count="563">
    <mergeCell ref="P294:Q294"/>
    <mergeCell ref="S294:W294"/>
    <mergeCell ref="Y294:Z294"/>
    <mergeCell ref="W298:Z298"/>
    <mergeCell ref="S290:W290"/>
    <mergeCell ref="Y290:Z290"/>
    <mergeCell ref="P292:Q292"/>
    <mergeCell ref="S292:W292"/>
    <mergeCell ref="Y292:Z292"/>
    <mergeCell ref="P293:Q293"/>
    <mergeCell ref="S293:W293"/>
    <mergeCell ref="Y293:Z293"/>
    <mergeCell ref="P285:Q285"/>
    <mergeCell ref="S285:W285"/>
    <mergeCell ref="Y285:Z285"/>
    <mergeCell ref="B288:I288"/>
    <mergeCell ref="S288:W288"/>
    <mergeCell ref="Y288:Z288"/>
    <mergeCell ref="P283:Q283"/>
    <mergeCell ref="S283:W283"/>
    <mergeCell ref="Y283:Z283"/>
    <mergeCell ref="P284:Q284"/>
    <mergeCell ref="S284:W284"/>
    <mergeCell ref="Y284:Z284"/>
    <mergeCell ref="B278:I278"/>
    <mergeCell ref="S278:W278"/>
    <mergeCell ref="Y278:Z278"/>
    <mergeCell ref="S280:W280"/>
    <mergeCell ref="Y280:Z280"/>
    <mergeCell ref="P282:Q282"/>
    <mergeCell ref="S282:W282"/>
    <mergeCell ref="Y282:Z282"/>
    <mergeCell ref="P274:Q274"/>
    <mergeCell ref="S274:W274"/>
    <mergeCell ref="Y274:Z274"/>
    <mergeCell ref="P275:Q275"/>
    <mergeCell ref="S275:W275"/>
    <mergeCell ref="Y275:Z275"/>
    <mergeCell ref="B269:I269"/>
    <mergeCell ref="S269:W269"/>
    <mergeCell ref="Y269:Z269"/>
    <mergeCell ref="S271:W271"/>
    <mergeCell ref="Y271:Z271"/>
    <mergeCell ref="P273:Q273"/>
    <mergeCell ref="S273:W273"/>
    <mergeCell ref="Y273:Z273"/>
    <mergeCell ref="P265:Q265"/>
    <mergeCell ref="S265:W265"/>
    <mergeCell ref="Y265:Z265"/>
    <mergeCell ref="P266:Q266"/>
    <mergeCell ref="S266:W266"/>
    <mergeCell ref="Y266:Z266"/>
    <mergeCell ref="B260:I260"/>
    <mergeCell ref="S260:W260"/>
    <mergeCell ref="Y260:Z260"/>
    <mergeCell ref="S262:W262"/>
    <mergeCell ref="Y262:Z262"/>
    <mergeCell ref="P264:Q264"/>
    <mergeCell ref="S264:W264"/>
    <mergeCell ref="Y264:Z264"/>
    <mergeCell ref="P256:Q256"/>
    <mergeCell ref="S256:W256"/>
    <mergeCell ref="Y256:Z256"/>
    <mergeCell ref="P257:Q257"/>
    <mergeCell ref="S257:W257"/>
    <mergeCell ref="Y257:Z257"/>
    <mergeCell ref="B250:I250"/>
    <mergeCell ref="S250:W251"/>
    <mergeCell ref="Y250:Z250"/>
    <mergeCell ref="S253:W253"/>
    <mergeCell ref="Y253:Z253"/>
    <mergeCell ref="P255:Q255"/>
    <mergeCell ref="S255:W255"/>
    <mergeCell ref="Y255:Z255"/>
    <mergeCell ref="P246:Q246"/>
    <mergeCell ref="S246:W246"/>
    <mergeCell ref="Y246:Z246"/>
    <mergeCell ref="P247:Q247"/>
    <mergeCell ref="S247:W247"/>
    <mergeCell ref="Y247:Z247"/>
    <mergeCell ref="S241:W242"/>
    <mergeCell ref="Y241:Z241"/>
    <mergeCell ref="P244:Q244"/>
    <mergeCell ref="S244:W244"/>
    <mergeCell ref="Y244:Z244"/>
    <mergeCell ref="P245:Q245"/>
    <mergeCell ref="S245:W245"/>
    <mergeCell ref="Y245:Z245"/>
    <mergeCell ref="P235:Q235"/>
    <mergeCell ref="S235:W235"/>
    <mergeCell ref="Y235:Z235"/>
    <mergeCell ref="B238:I238"/>
    <mergeCell ref="S238:W239"/>
    <mergeCell ref="Y238:Z238"/>
    <mergeCell ref="P233:Q233"/>
    <mergeCell ref="S233:W233"/>
    <mergeCell ref="Y233:Z233"/>
    <mergeCell ref="P234:Q234"/>
    <mergeCell ref="S234:W234"/>
    <mergeCell ref="Y234:Z234"/>
    <mergeCell ref="P231:Q231"/>
    <mergeCell ref="S231:W231"/>
    <mergeCell ref="Y231:Z231"/>
    <mergeCell ref="P232:Q232"/>
    <mergeCell ref="S232:W232"/>
    <mergeCell ref="Y232:Z232"/>
    <mergeCell ref="P229:Q229"/>
    <mergeCell ref="S229:W229"/>
    <mergeCell ref="Y229:Z229"/>
    <mergeCell ref="P230:Q230"/>
    <mergeCell ref="S230:W230"/>
    <mergeCell ref="Y230:Z230"/>
    <mergeCell ref="P227:Q227"/>
    <mergeCell ref="S227:W227"/>
    <mergeCell ref="Y227:Z227"/>
    <mergeCell ref="P228:Q228"/>
    <mergeCell ref="S228:W228"/>
    <mergeCell ref="Y228:Z228"/>
    <mergeCell ref="P225:Q225"/>
    <mergeCell ref="S225:W225"/>
    <mergeCell ref="Y225:Z225"/>
    <mergeCell ref="P226:Q226"/>
    <mergeCell ref="S226:W226"/>
    <mergeCell ref="Y226:Z226"/>
    <mergeCell ref="P222:Q222"/>
    <mergeCell ref="S222:W222"/>
    <mergeCell ref="Y222:Z222"/>
    <mergeCell ref="P223:Q223"/>
    <mergeCell ref="S223:W223"/>
    <mergeCell ref="Y223:Z223"/>
    <mergeCell ref="P220:Q220"/>
    <mergeCell ref="S220:W220"/>
    <mergeCell ref="Y220:Z220"/>
    <mergeCell ref="P221:Q221"/>
    <mergeCell ref="S221:W221"/>
    <mergeCell ref="Y221:Z221"/>
    <mergeCell ref="P218:Q218"/>
    <mergeCell ref="S218:W218"/>
    <mergeCell ref="Y218:Z218"/>
    <mergeCell ref="P219:Q219"/>
    <mergeCell ref="S219:W219"/>
    <mergeCell ref="Y219:Z219"/>
    <mergeCell ref="P216:Q216"/>
    <mergeCell ref="S216:W216"/>
    <mergeCell ref="Y216:Z216"/>
    <mergeCell ref="P217:Q217"/>
    <mergeCell ref="S217:W217"/>
    <mergeCell ref="Y217:Z217"/>
    <mergeCell ref="P214:Q214"/>
    <mergeCell ref="S214:W214"/>
    <mergeCell ref="Y214:Z214"/>
    <mergeCell ref="P215:Q215"/>
    <mergeCell ref="S215:W215"/>
    <mergeCell ref="Y215:Z215"/>
    <mergeCell ref="P210:Q210"/>
    <mergeCell ref="S210:W211"/>
    <mergeCell ref="Y210:Z210"/>
    <mergeCell ref="P212:Q212"/>
    <mergeCell ref="S212:W213"/>
    <mergeCell ref="Y212:Z212"/>
    <mergeCell ref="P204:Q204"/>
    <mergeCell ref="S204:W206"/>
    <mergeCell ref="Y204:Z204"/>
    <mergeCell ref="P207:Q207"/>
    <mergeCell ref="S207:W209"/>
    <mergeCell ref="Y207:Z207"/>
    <mergeCell ref="P199:Q199"/>
    <mergeCell ref="S199:W200"/>
    <mergeCell ref="Y199:Z199"/>
    <mergeCell ref="P201:Q201"/>
    <mergeCell ref="S201:U201"/>
    <mergeCell ref="P202:Q202"/>
    <mergeCell ref="S202:W203"/>
    <mergeCell ref="Y202:Z202"/>
    <mergeCell ref="P197:Q197"/>
    <mergeCell ref="S197:W197"/>
    <mergeCell ref="Y197:Z197"/>
    <mergeCell ref="P198:Q198"/>
    <mergeCell ref="S198:W198"/>
    <mergeCell ref="Y198:Z198"/>
    <mergeCell ref="P193:Q193"/>
    <mergeCell ref="S193:W193"/>
    <mergeCell ref="Y193:Z193"/>
    <mergeCell ref="P194:Q194"/>
    <mergeCell ref="S194:W196"/>
    <mergeCell ref="Y194:Z194"/>
    <mergeCell ref="P189:Q189"/>
    <mergeCell ref="S189:W190"/>
    <mergeCell ref="Y189:Z189"/>
    <mergeCell ref="P192:Q192"/>
    <mergeCell ref="S192:W192"/>
    <mergeCell ref="Y192:Z192"/>
    <mergeCell ref="P185:Q185"/>
    <mergeCell ref="S185:W186"/>
    <mergeCell ref="Y185:Z185"/>
    <mergeCell ref="P187:Q187"/>
    <mergeCell ref="S187:W188"/>
    <mergeCell ref="Y187:Z187"/>
    <mergeCell ref="P181:Q181"/>
    <mergeCell ref="S181:W182"/>
    <mergeCell ref="Y181:Z181"/>
    <mergeCell ref="P183:Q183"/>
    <mergeCell ref="S183:W184"/>
    <mergeCell ref="Y183:Z183"/>
    <mergeCell ref="P177:Q177"/>
    <mergeCell ref="S177:W178"/>
    <mergeCell ref="Y177:Z177"/>
    <mergeCell ref="P179:Q179"/>
    <mergeCell ref="S179:W180"/>
    <mergeCell ref="Y179:Z179"/>
    <mergeCell ref="P174:Q174"/>
    <mergeCell ref="S174:W175"/>
    <mergeCell ref="Y174:Z174"/>
    <mergeCell ref="P176:Q176"/>
    <mergeCell ref="S176:W176"/>
    <mergeCell ref="Y176:Z176"/>
    <mergeCell ref="P171:Q171"/>
    <mergeCell ref="S171:W171"/>
    <mergeCell ref="Y171:Z171"/>
    <mergeCell ref="P172:Q172"/>
    <mergeCell ref="S172:W173"/>
    <mergeCell ref="Y172:Z172"/>
    <mergeCell ref="P168:Q168"/>
    <mergeCell ref="S168:W169"/>
    <mergeCell ref="Y168:Z168"/>
    <mergeCell ref="P170:Q170"/>
    <mergeCell ref="S170:W170"/>
    <mergeCell ref="Y170:Z170"/>
    <mergeCell ref="P164:Q164"/>
    <mergeCell ref="S164:W165"/>
    <mergeCell ref="Y164:Z164"/>
    <mergeCell ref="P166:Q166"/>
    <mergeCell ref="S166:W167"/>
    <mergeCell ref="Y166:Z166"/>
    <mergeCell ref="P161:Q161"/>
    <mergeCell ref="S161:W161"/>
    <mergeCell ref="Y161:Z161"/>
    <mergeCell ref="P162:Q162"/>
    <mergeCell ref="S162:W163"/>
    <mergeCell ref="Y162:Z162"/>
    <mergeCell ref="P157:Q157"/>
    <mergeCell ref="S157:W158"/>
    <mergeCell ref="Y157:Z157"/>
    <mergeCell ref="P159:Q159"/>
    <mergeCell ref="S159:W159"/>
    <mergeCell ref="P160:Q160"/>
    <mergeCell ref="S160:W160"/>
    <mergeCell ref="P153:Q153"/>
    <mergeCell ref="S153:W154"/>
    <mergeCell ref="Y153:Z153"/>
    <mergeCell ref="P155:Q155"/>
    <mergeCell ref="S155:W156"/>
    <mergeCell ref="Y155:Z155"/>
    <mergeCell ref="P149:Q149"/>
    <mergeCell ref="S149:W150"/>
    <mergeCell ref="Y149:Z149"/>
    <mergeCell ref="P151:Q151"/>
    <mergeCell ref="S151:W152"/>
    <mergeCell ref="Y151:Z151"/>
    <mergeCell ref="P147:Q147"/>
    <mergeCell ref="S147:W147"/>
    <mergeCell ref="Y147:Z147"/>
    <mergeCell ref="P148:Q148"/>
    <mergeCell ref="S148:W148"/>
    <mergeCell ref="Y148:Z148"/>
    <mergeCell ref="P145:Q145"/>
    <mergeCell ref="S145:W145"/>
    <mergeCell ref="Y145:Z145"/>
    <mergeCell ref="P146:Q146"/>
    <mergeCell ref="S146:W146"/>
    <mergeCell ref="Y146:Z146"/>
    <mergeCell ref="P142:Q142"/>
    <mergeCell ref="S142:W143"/>
    <mergeCell ref="Y142:Z142"/>
    <mergeCell ref="P144:Q144"/>
    <mergeCell ref="S144:W144"/>
    <mergeCell ref="Y144:Z144"/>
    <mergeCell ref="P139:Q139"/>
    <mergeCell ref="S139:W139"/>
    <mergeCell ref="Y139:Z139"/>
    <mergeCell ref="P140:Q140"/>
    <mergeCell ref="S140:W141"/>
    <mergeCell ref="Y140:Z140"/>
    <mergeCell ref="P136:Q136"/>
    <mergeCell ref="S136:W137"/>
    <mergeCell ref="Y136:Z136"/>
    <mergeCell ref="P138:Q138"/>
    <mergeCell ref="S138:W138"/>
    <mergeCell ref="Y138:Z138"/>
    <mergeCell ref="P134:Q134"/>
    <mergeCell ref="S134:W134"/>
    <mergeCell ref="Y134:Z134"/>
    <mergeCell ref="P135:Q135"/>
    <mergeCell ref="S135:W135"/>
    <mergeCell ref="Y135:Z135"/>
    <mergeCell ref="P132:Q132"/>
    <mergeCell ref="S132:W132"/>
    <mergeCell ref="Y132:Z132"/>
    <mergeCell ref="P133:Q133"/>
    <mergeCell ref="S133:W133"/>
    <mergeCell ref="Y133:Z133"/>
    <mergeCell ref="P130:Q130"/>
    <mergeCell ref="S130:W130"/>
    <mergeCell ref="Y130:Z130"/>
    <mergeCell ref="P131:Q131"/>
    <mergeCell ref="S131:W131"/>
    <mergeCell ref="Y131:Z131"/>
    <mergeCell ref="P127:Q127"/>
    <mergeCell ref="S127:W128"/>
    <mergeCell ref="Y127:Z127"/>
    <mergeCell ref="P129:Q129"/>
    <mergeCell ref="S129:W129"/>
    <mergeCell ref="Y129:Z129"/>
    <mergeCell ref="P124:Q124"/>
    <mergeCell ref="S124:W125"/>
    <mergeCell ref="Y124:Z124"/>
    <mergeCell ref="P126:Q126"/>
    <mergeCell ref="S126:W126"/>
    <mergeCell ref="Y126:Z126"/>
    <mergeCell ref="P122:Q122"/>
    <mergeCell ref="S122:W122"/>
    <mergeCell ref="Y122:Z122"/>
    <mergeCell ref="P123:Q123"/>
    <mergeCell ref="S123:W123"/>
    <mergeCell ref="Y123:Z123"/>
    <mergeCell ref="P120:Q120"/>
    <mergeCell ref="S120:W120"/>
    <mergeCell ref="Y120:Z120"/>
    <mergeCell ref="P121:Q121"/>
    <mergeCell ref="S121:W121"/>
    <mergeCell ref="Y121:Z121"/>
    <mergeCell ref="P118:Q118"/>
    <mergeCell ref="S118:W118"/>
    <mergeCell ref="Y118:Z118"/>
    <mergeCell ref="P119:Q119"/>
    <mergeCell ref="S119:W119"/>
    <mergeCell ref="Y119:Z119"/>
    <mergeCell ref="P116:Q116"/>
    <mergeCell ref="S116:W116"/>
    <mergeCell ref="Y116:Z116"/>
    <mergeCell ref="P117:Q117"/>
    <mergeCell ref="S117:W117"/>
    <mergeCell ref="Y117:Z117"/>
    <mergeCell ref="P114:Q114"/>
    <mergeCell ref="S114:W114"/>
    <mergeCell ref="Y114:Z114"/>
    <mergeCell ref="P115:Q115"/>
    <mergeCell ref="S115:W115"/>
    <mergeCell ref="Y115:Z115"/>
    <mergeCell ref="P111:Q111"/>
    <mergeCell ref="S111:W111"/>
    <mergeCell ref="Y111:Z111"/>
    <mergeCell ref="P112:Q112"/>
    <mergeCell ref="S112:W113"/>
    <mergeCell ref="Y112:Z112"/>
    <mergeCell ref="P109:Q109"/>
    <mergeCell ref="S109:W109"/>
    <mergeCell ref="Y109:Z109"/>
    <mergeCell ref="P110:Q110"/>
    <mergeCell ref="S110:W110"/>
    <mergeCell ref="Y110:Z110"/>
    <mergeCell ref="P107:Q107"/>
    <mergeCell ref="S107:W107"/>
    <mergeCell ref="Y107:Z107"/>
    <mergeCell ref="P108:Q108"/>
    <mergeCell ref="S108:W108"/>
    <mergeCell ref="Y108:Z108"/>
    <mergeCell ref="S102:W103"/>
    <mergeCell ref="Y102:Z102"/>
    <mergeCell ref="P105:Q105"/>
    <mergeCell ref="S105:W105"/>
    <mergeCell ref="Y105:Z105"/>
    <mergeCell ref="P106:Q106"/>
    <mergeCell ref="S106:W106"/>
    <mergeCell ref="Y106:Z106"/>
    <mergeCell ref="P96:Q96"/>
    <mergeCell ref="S96:W96"/>
    <mergeCell ref="Y96:Z96"/>
    <mergeCell ref="B99:I99"/>
    <mergeCell ref="S99:W100"/>
    <mergeCell ref="Y99:Z99"/>
    <mergeCell ref="S91:W92"/>
    <mergeCell ref="Y91:Z91"/>
    <mergeCell ref="P94:Q94"/>
    <mergeCell ref="S94:W94"/>
    <mergeCell ref="Y94:Z94"/>
    <mergeCell ref="P95:Q95"/>
    <mergeCell ref="S95:W95"/>
    <mergeCell ref="Y95:Z95"/>
    <mergeCell ref="P86:Q86"/>
    <mergeCell ref="S86:W86"/>
    <mergeCell ref="Y86:Z86"/>
    <mergeCell ref="B89:I89"/>
    <mergeCell ref="S89:W89"/>
    <mergeCell ref="Y89:Z89"/>
    <mergeCell ref="B81:I81"/>
    <mergeCell ref="S81:W81"/>
    <mergeCell ref="Y81:Z81"/>
    <mergeCell ref="S83:W83"/>
    <mergeCell ref="Y83:Z83"/>
    <mergeCell ref="P85:Q85"/>
    <mergeCell ref="S85:W85"/>
    <mergeCell ref="Y85:Z85"/>
    <mergeCell ref="P76:Q76"/>
    <mergeCell ref="S76:W77"/>
    <mergeCell ref="Y76:Z76"/>
    <mergeCell ref="P78:Q78"/>
    <mergeCell ref="S78:W78"/>
    <mergeCell ref="Y78:Z78"/>
    <mergeCell ref="P73:Q73"/>
    <mergeCell ref="S73:W73"/>
    <mergeCell ref="Y73:Z73"/>
    <mergeCell ref="P75:Q75"/>
    <mergeCell ref="S75:W75"/>
    <mergeCell ref="Y75:Z75"/>
    <mergeCell ref="P71:Q71"/>
    <mergeCell ref="S71:W71"/>
    <mergeCell ref="Y71:Z71"/>
    <mergeCell ref="P72:Q72"/>
    <mergeCell ref="S72:W72"/>
    <mergeCell ref="Y72:Z72"/>
    <mergeCell ref="P69:Q69"/>
    <mergeCell ref="S69:W69"/>
    <mergeCell ref="Y69:Z69"/>
    <mergeCell ref="P70:Q70"/>
    <mergeCell ref="S70:W70"/>
    <mergeCell ref="Y70:Z70"/>
    <mergeCell ref="P67:Q67"/>
    <mergeCell ref="S67:W67"/>
    <mergeCell ref="Y67:Z67"/>
    <mergeCell ref="P68:Q68"/>
    <mergeCell ref="S68:W68"/>
    <mergeCell ref="Y68:Z68"/>
    <mergeCell ref="P63:Q63"/>
    <mergeCell ref="S63:W65"/>
    <mergeCell ref="Y63:Z63"/>
    <mergeCell ref="P66:Q66"/>
    <mergeCell ref="S66:W66"/>
    <mergeCell ref="Y66:Z66"/>
    <mergeCell ref="P61:Q61"/>
    <mergeCell ref="S61:W61"/>
    <mergeCell ref="Y61:Z61"/>
    <mergeCell ref="P62:Q62"/>
    <mergeCell ref="S62:W62"/>
    <mergeCell ref="Y62:Z62"/>
    <mergeCell ref="P58:Q58"/>
    <mergeCell ref="S58:W59"/>
    <mergeCell ref="Y58:Z58"/>
    <mergeCell ref="P60:Q60"/>
    <mergeCell ref="S60:W60"/>
    <mergeCell ref="Y60:Z60"/>
    <mergeCell ref="P55:Q55"/>
    <mergeCell ref="S55:W56"/>
    <mergeCell ref="Y55:Z55"/>
    <mergeCell ref="P57:Q57"/>
    <mergeCell ref="S57:W57"/>
    <mergeCell ref="Y57:Z57"/>
    <mergeCell ref="P53:Q53"/>
    <mergeCell ref="S53:W53"/>
    <mergeCell ref="Y53:Z53"/>
    <mergeCell ref="P54:Q54"/>
    <mergeCell ref="S54:W54"/>
    <mergeCell ref="Y54:Z54"/>
    <mergeCell ref="P51:Q51"/>
    <mergeCell ref="S51:W51"/>
    <mergeCell ref="Y51:Z51"/>
    <mergeCell ref="P52:Q52"/>
    <mergeCell ref="S52:W52"/>
    <mergeCell ref="Y52:Z52"/>
    <mergeCell ref="P49:Q49"/>
    <mergeCell ref="S49:W49"/>
    <mergeCell ref="Y49:Z49"/>
    <mergeCell ref="P50:Q50"/>
    <mergeCell ref="S50:W50"/>
    <mergeCell ref="Y50:Z50"/>
    <mergeCell ref="P47:Q47"/>
    <mergeCell ref="S47:W47"/>
    <mergeCell ref="Y47:Z47"/>
    <mergeCell ref="P48:Q48"/>
    <mergeCell ref="S48:W48"/>
    <mergeCell ref="Y48:Z48"/>
    <mergeCell ref="P44:Q44"/>
    <mergeCell ref="S44:W44"/>
    <mergeCell ref="Y44:Z44"/>
    <mergeCell ref="P45:Q45"/>
    <mergeCell ref="S45:W46"/>
    <mergeCell ref="Y45:Z45"/>
    <mergeCell ref="P42:Q42"/>
    <mergeCell ref="S42:W42"/>
    <mergeCell ref="Y42:Z42"/>
    <mergeCell ref="P43:Q43"/>
    <mergeCell ref="S43:W43"/>
    <mergeCell ref="Y43:Z43"/>
    <mergeCell ref="P40:Q40"/>
    <mergeCell ref="S40:W40"/>
    <mergeCell ref="Y40:Z40"/>
    <mergeCell ref="P41:Q41"/>
    <mergeCell ref="S41:W41"/>
    <mergeCell ref="Y41:Z41"/>
    <mergeCell ref="P36:Q36"/>
    <mergeCell ref="S36:W37"/>
    <mergeCell ref="Y36:Z36"/>
    <mergeCell ref="P39:Q39"/>
    <mergeCell ref="S39:W39"/>
    <mergeCell ref="Y39:Z39"/>
    <mergeCell ref="P34:Q34"/>
    <mergeCell ref="S34:W34"/>
    <mergeCell ref="Y34:Z34"/>
    <mergeCell ref="P35:Q35"/>
    <mergeCell ref="S35:W35"/>
    <mergeCell ref="Y35:Z35"/>
    <mergeCell ref="P30:Q30"/>
    <mergeCell ref="S30:W31"/>
    <mergeCell ref="Y30:Z30"/>
    <mergeCell ref="P32:Q32"/>
    <mergeCell ref="S32:W33"/>
    <mergeCell ref="Y32:Z32"/>
    <mergeCell ref="P28:Q28"/>
    <mergeCell ref="S28:W28"/>
    <mergeCell ref="Y28:Z28"/>
    <mergeCell ref="P29:Q29"/>
    <mergeCell ref="S29:W29"/>
    <mergeCell ref="Y29:Z29"/>
    <mergeCell ref="P25:Q25"/>
    <mergeCell ref="S25:W25"/>
    <mergeCell ref="Y25:Z25"/>
    <mergeCell ref="P26:Q26"/>
    <mergeCell ref="S26:W27"/>
    <mergeCell ref="Y26:Z26"/>
    <mergeCell ref="P22:Q22"/>
    <mergeCell ref="S22:W23"/>
    <mergeCell ref="Y22:Z22"/>
    <mergeCell ref="P24:Q24"/>
    <mergeCell ref="S24:W24"/>
    <mergeCell ref="Y24:Z24"/>
    <mergeCell ref="P20:Q20"/>
    <mergeCell ref="S20:W20"/>
    <mergeCell ref="Y20:Z20"/>
    <mergeCell ref="P21:Q21"/>
    <mergeCell ref="S21:W21"/>
    <mergeCell ref="Y21:Z21"/>
    <mergeCell ref="P18:Q18"/>
    <mergeCell ref="S18:W18"/>
    <mergeCell ref="Y18:Z18"/>
    <mergeCell ref="P19:Q19"/>
    <mergeCell ref="S19:W19"/>
    <mergeCell ref="Y19:Z19"/>
    <mergeCell ref="B12:I12"/>
    <mergeCell ref="S12:W12"/>
    <mergeCell ref="Y12:Z12"/>
    <mergeCell ref="S14:W15"/>
    <mergeCell ref="Y14:Z14"/>
    <mergeCell ref="P17:Q17"/>
    <mergeCell ref="S17:W17"/>
    <mergeCell ref="Y17:Z17"/>
    <mergeCell ref="S3:AN3"/>
    <mergeCell ref="S4:T4"/>
    <mergeCell ref="P7:Q7"/>
    <mergeCell ref="T7:W7"/>
    <mergeCell ref="Y7:Z7"/>
    <mergeCell ref="B10:N10"/>
    <mergeCell ref="S10:U10"/>
    <mergeCell ref="W10:Z10"/>
  </mergeCells>
  <printOptions/>
  <pageMargins left="0.39375" right="0.39375" top="0.5909722222222222" bottom="0.393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O12"/>
  <sheetViews>
    <sheetView tabSelected="1" zoomScalePageLayoutView="0" workbookViewId="0" topLeftCell="A1">
      <selection activeCell="K6" sqref="K6"/>
    </sheetView>
  </sheetViews>
  <sheetFormatPr defaultColWidth="11.57421875" defaultRowHeight="12.75"/>
  <cols>
    <col min="1" max="1" width="9.57421875" style="0" customWidth="1"/>
    <col min="2" max="2" width="34.28125" style="0" customWidth="1"/>
    <col min="3" max="14" width="11.57421875" style="0" customWidth="1"/>
    <col min="15" max="15" width="13.421875" style="0" customWidth="1"/>
  </cols>
  <sheetData>
    <row r="2" spans="1:15" ht="12.75">
      <c r="A2" s="37" t="s">
        <v>331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2.75">
      <c r="A3" s="37" t="s">
        <v>332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6" spans="1:15" ht="30" customHeight="1">
      <c r="A6" s="11" t="s">
        <v>333</v>
      </c>
      <c r="B6" s="11" t="s">
        <v>334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2" t="s">
        <v>335</v>
      </c>
    </row>
    <row r="7" spans="1:15" ht="38.25">
      <c r="A7" s="13">
        <v>3220100</v>
      </c>
      <c r="B7" s="14" t="s">
        <v>336</v>
      </c>
      <c r="C7" s="15">
        <v>48065.76</v>
      </c>
      <c r="D7" s="15">
        <v>48065.76</v>
      </c>
      <c r="E7" s="15">
        <v>48065.76</v>
      </c>
      <c r="F7" s="15">
        <v>48065.76</v>
      </c>
      <c r="G7" s="15">
        <v>48065.76</v>
      </c>
      <c r="H7" s="15">
        <v>48065.76</v>
      </c>
      <c r="I7" s="15">
        <v>48065.76</v>
      </c>
      <c r="J7" s="15">
        <v>48065.76</v>
      </c>
      <c r="K7" s="15">
        <v>48065.76</v>
      </c>
      <c r="L7" s="15">
        <v>48065.76</v>
      </c>
      <c r="M7" s="15">
        <v>48065.76</v>
      </c>
      <c r="N7" s="15">
        <v>48065.76</v>
      </c>
      <c r="O7" s="15">
        <f>SUM(C7:N7)</f>
        <v>576789.12</v>
      </c>
    </row>
    <row r="8" spans="1:15" ht="38.25">
      <c r="A8" s="16"/>
      <c r="B8" s="14" t="s">
        <v>337</v>
      </c>
      <c r="C8" s="15">
        <v>31241.93</v>
      </c>
      <c r="D8" s="15">
        <v>31241.93</v>
      </c>
      <c r="E8" s="15">
        <v>31241.93</v>
      </c>
      <c r="F8" s="15">
        <v>31241.93</v>
      </c>
      <c r="G8" s="15">
        <v>31241.93</v>
      </c>
      <c r="H8" s="15">
        <v>31241.93</v>
      </c>
      <c r="I8" s="15">
        <v>31241.93</v>
      </c>
      <c r="J8" s="15">
        <v>31241.93</v>
      </c>
      <c r="K8" s="15">
        <v>31241.93</v>
      </c>
      <c r="L8" s="15">
        <v>31241.93</v>
      </c>
      <c r="M8" s="15">
        <v>31241.93</v>
      </c>
      <c r="N8" s="15">
        <v>31241.93</v>
      </c>
      <c r="O8" s="15">
        <f>SUM(C8:N8)</f>
        <v>374903.16</v>
      </c>
    </row>
    <row r="9" spans="1:15" ht="38.25">
      <c r="A9" s="16"/>
      <c r="B9" s="14" t="s">
        <v>337</v>
      </c>
      <c r="C9" s="15">
        <v>39295.61</v>
      </c>
      <c r="D9" s="15">
        <v>39295.61</v>
      </c>
      <c r="E9" s="15">
        <v>39295.61</v>
      </c>
      <c r="F9" s="15">
        <v>39295.61</v>
      </c>
      <c r="G9" s="15">
        <v>39295.61</v>
      </c>
      <c r="H9" s="15">
        <v>39295.61</v>
      </c>
      <c r="I9" s="15">
        <v>39295.61</v>
      </c>
      <c r="J9" s="15">
        <v>39295.61</v>
      </c>
      <c r="K9" s="15">
        <v>39295.61</v>
      </c>
      <c r="L9" s="15">
        <v>39295.61</v>
      </c>
      <c r="M9" s="15">
        <v>39295.61</v>
      </c>
      <c r="N9" s="15">
        <v>39295.61</v>
      </c>
      <c r="O9" s="15">
        <f>SUM(C9:N9)</f>
        <v>471547.3199999999</v>
      </c>
    </row>
    <row r="10" spans="1:15" ht="51">
      <c r="A10" s="16"/>
      <c r="B10" s="14" t="s">
        <v>338</v>
      </c>
      <c r="C10" s="15">
        <v>15675.15</v>
      </c>
      <c r="D10" s="15">
        <v>15675.15</v>
      </c>
      <c r="E10" s="15">
        <v>15675.15</v>
      </c>
      <c r="F10" s="15">
        <v>15675.15</v>
      </c>
      <c r="G10" s="15">
        <v>15675.15</v>
      </c>
      <c r="H10" s="15">
        <v>15675.15</v>
      </c>
      <c r="I10" s="15">
        <v>15675.15</v>
      </c>
      <c r="J10" s="15">
        <v>15675.15</v>
      </c>
      <c r="K10" s="15">
        <v>15675.15</v>
      </c>
      <c r="L10" s="15">
        <v>15675.15</v>
      </c>
      <c r="M10" s="15">
        <v>15675.15</v>
      </c>
      <c r="N10" s="15">
        <v>15675.15</v>
      </c>
      <c r="O10" s="15">
        <f>SUM(C10:N10)</f>
        <v>188101.79999999996</v>
      </c>
    </row>
    <row r="11" spans="1:15" ht="12.75">
      <c r="A11" s="38" t="s">
        <v>339</v>
      </c>
      <c r="B11" s="38"/>
      <c r="C11" s="15">
        <f aca="true" t="shared" si="0" ref="C11:O11">SUM(C7:C10)</f>
        <v>134278.45</v>
      </c>
      <c r="D11" s="15">
        <f t="shared" si="0"/>
        <v>134278.45</v>
      </c>
      <c r="E11" s="15">
        <f t="shared" si="0"/>
        <v>134278.45</v>
      </c>
      <c r="F11" s="15">
        <f t="shared" si="0"/>
        <v>134278.45</v>
      </c>
      <c r="G11" s="15">
        <f t="shared" si="0"/>
        <v>134278.45</v>
      </c>
      <c r="H11" s="15">
        <f t="shared" si="0"/>
        <v>134278.45</v>
      </c>
      <c r="I11" s="15">
        <f t="shared" si="0"/>
        <v>134278.45</v>
      </c>
      <c r="J11" s="15">
        <f t="shared" si="0"/>
        <v>134278.45</v>
      </c>
      <c r="K11" s="15">
        <f t="shared" si="0"/>
        <v>134278.45</v>
      </c>
      <c r="L11" s="15">
        <f t="shared" si="0"/>
        <v>134278.45</v>
      </c>
      <c r="M11" s="15">
        <f t="shared" si="0"/>
        <v>134278.45</v>
      </c>
      <c r="N11" s="15">
        <f t="shared" si="0"/>
        <v>134278.45</v>
      </c>
      <c r="O11" s="15">
        <f t="shared" si="0"/>
        <v>1611341.4</v>
      </c>
    </row>
    <row r="12" spans="1:15" ht="51">
      <c r="A12" s="13">
        <v>3230100</v>
      </c>
      <c r="B12" s="14" t="s">
        <v>340</v>
      </c>
      <c r="C12" s="15">
        <v>29232</v>
      </c>
      <c r="D12" s="15">
        <v>29232</v>
      </c>
      <c r="E12" s="15">
        <v>29232</v>
      </c>
      <c r="F12" s="15">
        <v>29232</v>
      </c>
      <c r="G12" s="15">
        <v>29232</v>
      </c>
      <c r="H12" s="15">
        <v>29232</v>
      </c>
      <c r="I12" s="15">
        <v>29232</v>
      </c>
      <c r="J12" s="15">
        <v>29232</v>
      </c>
      <c r="K12" s="15">
        <v>29232</v>
      </c>
      <c r="L12" s="15">
        <v>29232</v>
      </c>
      <c r="M12" s="15">
        <v>29232</v>
      </c>
      <c r="N12" s="15">
        <v>29232</v>
      </c>
      <c r="O12" s="15">
        <f>SUM(C12:N12)</f>
        <v>350784</v>
      </c>
    </row>
  </sheetData>
  <sheetProtection selectLockedCells="1" selectUnlockedCells="1"/>
  <mergeCells count="3">
    <mergeCell ref="A2:O2"/>
    <mergeCell ref="A3:O3"/>
    <mergeCell ref="A11:B11"/>
  </mergeCells>
  <printOptions/>
  <pageMargins left="0.7875" right="0.7875" top="0.7875" bottom="0.7875" header="0.5118055555555555" footer="0.5118055555555555"/>
  <pageSetup horizontalDpi="300" verticalDpi="300" orientation="landscape" paperSize="5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saf163</cp:lastModifiedBy>
  <cp:lastPrinted>2020-11-03T18:10:11Z</cp:lastPrinted>
  <dcterms:created xsi:type="dcterms:W3CDTF">2020-01-07T18:23:20Z</dcterms:created>
  <dcterms:modified xsi:type="dcterms:W3CDTF">2021-03-25T17:55:25Z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01734361CD07C3C85B968AA4B2781C480C5E84517533FB2EE1174F74E95997FC9503DC872D15E7FE07B95AE100ED7F409B315BA3990A2EB2E49BB1325197FE49E3E22E24F427A98C0832555CF2D254A34ADDAB47B9D262443E1FD1E1874069C1FEFDB8ACFD2900014FBF7A7427738B278FA6153A70A48A98629864F174D0724</vt:lpwstr>
  </property>
  <property fmtid="{D5CDD505-2E9C-101B-9397-08002B2CF9AE}" pid="3" name="Business Objects Context Information1">
    <vt:lpwstr>4C888A11E28248CB966CD91879777C1DC9F86AFE8B5E34A057C49BEA7CD9B0FC652D61A16EBD76F7B26C19A6486DB7CBA3917A6966D74A939C450C15D82125C4806B6633CEB3604C6FE85DF83A5FC02E3A0BB7904F6C918460DE7F7A7E6446C0A29A40CCCEDAA72DA7ED2FB66B87420A68730E00FE521E84D0E91486407ADAA</vt:lpwstr>
  </property>
  <property fmtid="{D5CDD505-2E9C-101B-9397-08002B2CF9AE}" pid="4" name="Business Objects Context Information2">
    <vt:lpwstr>9B563D82D21AA5E4D81744AE183B6D401697B139B83DBF20086A3963A71FF023246FDD6D55F00C43E2A6620D49C9A335E84127A9F67D5DBD10E75F5FED769772636C97726F1DF4A581441D0B8E30761D000896F3E6DE0D5929256EDE6BE42C8F2179E761000599DF459B522329EFD21434636653228D6DA05A253EFD8C95F1D</vt:lpwstr>
  </property>
  <property fmtid="{D5CDD505-2E9C-101B-9397-08002B2CF9AE}" pid="5" name="Business Objects Context Information3">
    <vt:lpwstr>4EA0916A3A934451FB99709292A816207376B7FFA9DD02CA9F82A7920B2453F4A04281FFCDAABCBD4F3F0AAA6C32A108BB1A2EC4C276344A1339A669301D066EAFEE0AEA7CD758363C88B07BF9C8ABAC0D9880FE9F4100D6D5DF11709130ABEF59DBFF6CE41F736A9E5BE3F26F5D13734C80E306484608907925242FC9E3FBE</vt:lpwstr>
  </property>
  <property fmtid="{D5CDD505-2E9C-101B-9397-08002B2CF9AE}" pid="6" name="Business Objects Context Information4">
    <vt:lpwstr>52DFEE328316CAB16C333D7B9F8D9B1194F5D6887C92E430D08569F8FC4B6A5F94FCBD2AF83537C53BEEC45C0F2FAC2CDA1AE88F0858ABD36A130DF95827A0711EE4F7008F316394F827B679FE093D7FABC5B7DD03C5DC13952D68B070FEB53F72DE252238FC731723CDD36C0BAD107AC790A1336176ECDB7FD55A7A4360F80</vt:lpwstr>
  </property>
  <property fmtid="{D5CDD505-2E9C-101B-9397-08002B2CF9AE}" pid="7" name="Business Objects Context Information5">
    <vt:lpwstr>09D7D087F25B48AE7C92E22CDB2C47CEFCE551C1F84CE928CA6CC421050AA3E07CD0374302E3BB678EFD949DA838A2AA154F0C1FDA642E1C2D01D189B87276A69CAFD8A5EFF464359CB808116BB7743F150D838A01231D2E8B88E7D2B2E06611635D09F8A9A1E118208BC949D7A84863067DBCC761F74F90953586AAA591304</vt:lpwstr>
  </property>
  <property fmtid="{D5CDD505-2E9C-101B-9397-08002B2CF9AE}" pid="8" name="Business Objects Context Information6">
    <vt:lpwstr>AD14F7299EC8507C1C275BA2520BF0F96AD260FB07830E8CC3D9CF0E2F0D6A5BC871870735E7D7B34ED0A021B0401303B2C3B15DAD04CBB74F886AA374ECFD03616F226709328CB35A556E70FFC0EF909DFC407BBCE2403963E0600EC62D44790ECBE481</vt:lpwstr>
  </property>
</Properties>
</file>